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8560" yWindow="1540" windowWidth="27100" windowHeight="17100" tabRatio="500" activeTab="1"/>
  </bookViews>
  <sheets>
    <sheet name="RAB" sheetId="1" r:id="rId1"/>
    <sheet name="Laporan Penggunaan Anggaran" sheetId="4" r:id="rId2"/>
  </sheets>
  <definedNames>
    <definedName name="_xlnm._FilterDatabase" localSheetId="1" hidden="1">'Laporan Penggunaan Anggaran'!$B$19:$M$19</definedName>
    <definedName name="_xlnm._FilterDatabase" localSheetId="0" hidden="1">RAB!$B$19:$J$19</definedName>
    <definedName name="_xlnm.Print_Area" localSheetId="1">'Laporan Penggunaan Anggaran'!$A$39:$M$76</definedName>
    <definedName name="_xlnm.Print_Area" localSheetId="0">RAB!$A$1:$J$68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4" l="1"/>
  <c r="C35" i="1"/>
  <c r="J35" i="1"/>
  <c r="C36" i="1"/>
  <c r="J36" i="1"/>
  <c r="C37" i="1"/>
  <c r="J37" i="1"/>
  <c r="I65" i="4"/>
  <c r="I66" i="4"/>
  <c r="I64" i="4"/>
  <c r="G65" i="4"/>
  <c r="G66" i="4"/>
  <c r="G64" i="4"/>
  <c r="E65" i="4"/>
  <c r="E66" i="4"/>
  <c r="E64" i="4"/>
  <c r="C65" i="4"/>
  <c r="C66" i="4"/>
  <c r="C64" i="4"/>
  <c r="J22" i="1"/>
  <c r="D42" i="4"/>
  <c r="D43" i="4"/>
  <c r="D44" i="4"/>
  <c r="D29" i="4"/>
  <c r="D30" i="4"/>
  <c r="D31" i="4"/>
  <c r="D32" i="4"/>
  <c r="D33" i="4"/>
  <c r="D34" i="4"/>
  <c r="D35" i="4"/>
  <c r="D36" i="4"/>
  <c r="D21" i="4"/>
  <c r="D22" i="4"/>
  <c r="D23" i="4"/>
  <c r="D24" i="4"/>
  <c r="D25" i="4"/>
  <c r="D26" i="4"/>
  <c r="D27" i="4"/>
  <c r="D28" i="4"/>
  <c r="D20" i="4"/>
  <c r="C27" i="1"/>
  <c r="C28" i="1"/>
  <c r="C29" i="1"/>
  <c r="C30" i="1"/>
  <c r="C31" i="1"/>
  <c r="C32" i="1"/>
  <c r="C33" i="1"/>
  <c r="C34" i="1"/>
  <c r="C20" i="1"/>
  <c r="C21" i="1"/>
  <c r="C22" i="1"/>
  <c r="C23" i="1"/>
  <c r="C24" i="1"/>
  <c r="C25" i="1"/>
  <c r="C26" i="1"/>
  <c r="F13" i="4"/>
  <c r="F14" i="4"/>
  <c r="F15" i="4"/>
  <c r="F16" i="4"/>
  <c r="F11" i="4"/>
  <c r="F7" i="4"/>
  <c r="F8" i="4"/>
  <c r="F9" i="4"/>
  <c r="F6" i="4"/>
  <c r="J20" i="1"/>
  <c r="J21" i="1"/>
  <c r="J23" i="1"/>
  <c r="J24" i="1"/>
  <c r="J25" i="1"/>
  <c r="J26" i="1"/>
  <c r="J27" i="1"/>
  <c r="J28" i="1"/>
  <c r="J29" i="1"/>
  <c r="J30" i="1"/>
  <c r="J31" i="1"/>
  <c r="J32" i="1"/>
  <c r="J33" i="1"/>
  <c r="J34" i="1"/>
  <c r="F43" i="1"/>
  <c r="F44" i="1"/>
  <c r="F45" i="1"/>
  <c r="F46" i="1"/>
  <c r="G43" i="1"/>
  <c r="G44" i="1"/>
  <c r="G45" i="1"/>
  <c r="G46" i="1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F42" i="4"/>
  <c r="F43" i="4"/>
  <c r="F44" i="4"/>
  <c r="F45" i="4"/>
  <c r="M37" i="4"/>
  <c r="G42" i="4"/>
  <c r="G43" i="4"/>
  <c r="G44" i="4"/>
  <c r="G45" i="4"/>
  <c r="J38" i="1"/>
</calcChain>
</file>

<file path=xl/comments1.xml><?xml version="1.0" encoding="utf-8"?>
<comments xmlns="http://schemas.openxmlformats.org/spreadsheetml/2006/main">
  <authors>
    <author>Lenny Rosita</author>
  </authors>
  <commentList>
    <comment ref="F42" authorId="0">
      <text>
        <r>
          <rPr>
            <sz val="9"/>
            <color indexed="81"/>
            <rFont val="Calibri"/>
            <family val="2"/>
          </rPr>
          <t>Pastikan range telah sesuai. Double click di salah satu cell perhitungan sub total jenis pembelanjaan (kolom F)</t>
        </r>
      </text>
    </comment>
    <comment ref="G42" authorId="0">
      <text>
        <r>
          <rPr>
            <sz val="9"/>
            <color indexed="81"/>
            <rFont val="Calibri"/>
            <family val="2"/>
          </rPr>
          <t xml:space="preserve">Check apakah alokasi anggaran telah sesuai acuan? Lihat bagian keterangan di bawah ini
</t>
        </r>
      </text>
    </comment>
  </commentList>
</comments>
</file>

<file path=xl/comments2.xml><?xml version="1.0" encoding="utf-8"?>
<comments xmlns="http://schemas.openxmlformats.org/spreadsheetml/2006/main">
  <authors>
    <author>Lenny Rosita</author>
  </authors>
  <commentList>
    <comment ref="F41" authorId="0">
      <text>
        <r>
          <rPr>
            <b/>
            <sz val="9"/>
            <color indexed="81"/>
            <rFont val="Calibri"/>
            <family val="2"/>
          </rPr>
          <t>Tidak perlu diedit. Akan terhitung secara otomatis sesuai tabel rincian penggunaan anggaran di atas. Pastikan range formula telah sesuai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b/>
            <sz val="9"/>
            <color indexed="81"/>
            <rFont val="Calibri"/>
            <family val="2"/>
          </rPr>
          <t>Tidak perlu diedit. Akan terhitung secara otomatis. Bandingkan realisasi alokasi anggaran dengan acuan alokasi anggaran</t>
        </r>
      </text>
    </comment>
  </commentList>
</comments>
</file>

<file path=xl/sharedStrings.xml><?xml version="1.0" encoding="utf-8"?>
<sst xmlns="http://schemas.openxmlformats.org/spreadsheetml/2006/main" count="164" uniqueCount="79">
  <si>
    <t>:</t>
  </si>
  <si>
    <t>Judul Penelitian</t>
  </si>
  <si>
    <t>No</t>
  </si>
  <si>
    <t>Kode Jenis Pembelanjaan</t>
  </si>
  <si>
    <t>Jenis Pembelanjaan</t>
  </si>
  <si>
    <t>Nama item</t>
  </si>
  <si>
    <t>Volume</t>
  </si>
  <si>
    <t>Satuan</t>
  </si>
  <si>
    <t>Harga Satuan * (Rp)</t>
  </si>
  <si>
    <t>Volume x Harga Satuan (Rp)</t>
  </si>
  <si>
    <t>TOTAL</t>
  </si>
  <si>
    <t>Keterangan</t>
  </si>
  <si>
    <t>ATK, bahan habis pakai, surat menyurat, photo copy, penggandaan, dokumentasi, dan pelaporan</t>
  </si>
  <si>
    <t>Perjalanan/transportasi</t>
  </si>
  <si>
    <t>Acuan Alokasi Anggaran</t>
  </si>
  <si>
    <t>Penginapan/hotel
(termasuk biaya publikasi, seminar)</t>
  </si>
  <si>
    <t>Peneliti / Pelaksana</t>
  </si>
  <si>
    <t>Nama Ketua</t>
  </si>
  <si>
    <t>Nama Anggota (1)</t>
  </si>
  <si>
    <t>Nama Anggota (2)</t>
  </si>
  <si>
    <t>Tahun Pelaksanaan</t>
  </si>
  <si>
    <t xml:space="preserve">Dana Tahun Berjalan </t>
  </si>
  <si>
    <t>Dana Mulai Diterima Tanggal</t>
  </si>
  <si>
    <t>Rincian Penggunaan</t>
  </si>
  <si>
    <t>Mengetahui,</t>
  </si>
  <si>
    <t>Ketua Peneliti,</t>
  </si>
  <si>
    <t>(                                             )</t>
  </si>
  <si>
    <t xml:space="preserve">: </t>
  </si>
  <si>
    <t>Tahun ke  ….. dari rencana …. Tahun</t>
  </si>
  <si>
    <t>Belanja Barang Non Operasional Lainnya</t>
  </si>
  <si>
    <t>Belanja Bahan</t>
  </si>
  <si>
    <t>Belanja Perjalanan Lainnya</t>
  </si>
  <si>
    <t>Jika formula tidak ada, copy dari baris sebelumnya</t>
  </si>
  <si>
    <t>Total</t>
  </si>
  <si>
    <t>Tuliskan judul penelitian</t>
  </si>
  <si>
    <t>Tuliskan tahun pengajuan proposal, contoh 2014</t>
  </si>
  <si>
    <t xml:space="preserve">Alokasi Anggaran </t>
  </si>
  <si>
    <t>Click formula di perhitungan kolom "Total" untuk memastikan range penjumlahan telah sesuai</t>
  </si>
  <si>
    <t>Tuliskan nama ketua peneliti</t>
  </si>
  <si>
    <t>Tuliskan nama anggota peneliti 1</t>
  </si>
  <si>
    <t>Tuliskan nama anggota peneliti 2 (jika ada, dst)</t>
  </si>
  <si>
    <t>Surabaya,………..</t>
  </si>
  <si>
    <t>Program Hibah</t>
  </si>
  <si>
    <t>Tidak perlu diedit, telah disetting autolink dengan sheet RAB</t>
  </si>
  <si>
    <t>Tanggal Pembelanjaan</t>
  </si>
  <si>
    <t>Nomor Bukti Pengeluaran</t>
  </si>
  <si>
    <t>Penggunaan</t>
  </si>
  <si>
    <t>Nama Item</t>
  </si>
  <si>
    <t>Harga Satuan (Rp)</t>
  </si>
  <si>
    <t>Rincian RAB disusun berdasarkan urutan jenis pembelanjaan</t>
  </si>
  <si>
    <t>Rincian Penggunaan disusun berdasarkan urutan tanggal pembelanjaan</t>
  </si>
  <si>
    <t>Ketua LPP,</t>
  </si>
  <si>
    <t>Rekap rincian penggunaan ini telah digenerate otomatis dari tabel rincian penggunaan</t>
  </si>
  <si>
    <t>Realisasi</t>
  </si>
  <si>
    <t>Rincian RAB telah link dengan Rekap RAB</t>
  </si>
  <si>
    <t>RAB (RENCANA ANGGARAN BELANJA)</t>
  </si>
  <si>
    <t>Tahun Usulan</t>
  </si>
  <si>
    <t>Rekapitulasi</t>
  </si>
  <si>
    <t>Sub Total</t>
  </si>
  <si>
    <t>Alokasi Anggaran</t>
  </si>
  <si>
    <t>Demikian Rencana Anggaran Belanja ini disusun secara efisien dan efektif untuk mencapai tujuan penelitian.</t>
  </si>
  <si>
    <t>Demikian Laporan Penggunaan Anggaran ini disusun sesuai dengan bukti pelaksanaan kegiatan yang sebenarnya dan efektif untuk mencapai tujuan penelitian.</t>
  </si>
  <si>
    <t>LAPORAN PENGGUNAAN ANGGARAN HIP</t>
  </si>
  <si>
    <t>NIK</t>
  </si>
  <si>
    <t>HIP UC</t>
  </si>
  <si>
    <t xml:space="preserve">NIK </t>
  </si>
  <si>
    <t>* Harga satuan/tarif mengikuti Standar Biaya UC tahun berjalan</t>
  </si>
  <si>
    <t>Maksimal 25%</t>
  </si>
  <si>
    <t>35-55%</t>
  </si>
  <si>
    <t>25-35%</t>
  </si>
  <si>
    <t>Penyusunan Laporan Penggunaan Anggaran yang sesuai dengan bukti pelaksanaan kegiatan sebenarnya merupakan bentuk perilaku dari nilai budaya "Integrity"</t>
  </si>
  <si>
    <t>Penggunaan anggaran secara efektif dan mengacu pada tujuan penelitian merupakan bentuk perilaku dari nilai budaya "Profesionalism"</t>
  </si>
  <si>
    <t>Ide penelitian dan pelaksanaan penelitian yang inovatif dan kreatif merupakan bentuk perilaku dari nilai budaya "Entrepreneurship"</t>
  </si>
  <si>
    <t>Tuliskan NIK ketua peneliti</t>
  </si>
  <si>
    <t>(                                     )</t>
  </si>
  <si>
    <t>WNI dan memiliki NPWP dikenakan pajak sebesar 2,5%</t>
  </si>
  <si>
    <t>WNI dan tidak memiliki NPWP dikenakan pajak sebesar 3%</t>
  </si>
  <si>
    <t>WNA dikenakan pajak sebesar 20%</t>
  </si>
  <si>
    <t>Pemberlakuan pajak (PPh 21) untuk honorarium pembicara: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</si>
</sst>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[$Rp-421]* #,##0_);_([$Rp-421]* \(#,##0\);_([$Rp-421]* &quot;-&quot;_);_(@_)"/>
    <numFmt numFmtId="166" formatCode="[$-409]d\-mmm\-yy;@"/>
    <numFmt numFmtId="167" formatCode="[$-409]dd\-mmm\-yy;@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mbria"/>
      <family val="1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family val="2"/>
      <scheme val="minor"/>
    </font>
    <font>
      <sz val="10"/>
      <color theme="1"/>
      <name val="Tahoma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003399"/>
      <name val="Times New Roman"/>
      <family val="1"/>
    </font>
    <font>
      <b/>
      <sz val="12"/>
      <color rgb="FFFFFFFF"/>
      <name val="Times New Roman"/>
      <family val="1"/>
    </font>
    <font>
      <sz val="12"/>
      <color rgb="FF333333"/>
      <name val="Times New Roman"/>
      <family val="1"/>
    </font>
    <font>
      <b/>
      <sz val="12"/>
      <color rgb="FF333333"/>
      <name val="Times New Roman"/>
      <family val="1"/>
    </font>
    <font>
      <sz val="12"/>
      <color rgb="FF284775"/>
      <name val="Times New Roman"/>
      <family val="1"/>
    </font>
    <font>
      <b/>
      <sz val="12"/>
      <color rgb="FF284775"/>
      <name val="Times New Roman"/>
      <family val="1"/>
    </font>
    <font>
      <sz val="12"/>
      <color rgb="FF0000FF"/>
      <name val="Times New Roman"/>
      <family val="1"/>
    </font>
    <font>
      <sz val="24"/>
      <name val="Times New Roman"/>
      <family val="1"/>
    </font>
    <font>
      <sz val="12"/>
      <color theme="6" tint="-0.499984740745262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rgb="FFFF0000"/>
      <name val="Times New Roman"/>
      <family val="1"/>
    </font>
    <font>
      <sz val="10"/>
      <name val="Tahoma"/>
      <family val="2"/>
    </font>
    <font>
      <b/>
      <sz val="10"/>
      <name val="Tahoma"/>
      <family val="2"/>
    </font>
    <font>
      <sz val="10"/>
      <color rgb="FFFF0000"/>
      <name val="Tahoma"/>
      <family val="2"/>
    </font>
    <font>
      <b/>
      <sz val="1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2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6">
    <xf numFmtId="0" fontId="0" fillId="0" borderId="0" xfId="0"/>
    <xf numFmtId="0" fontId="3" fillId="0" borderId="0" xfId="0" applyFont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/>
    <xf numFmtId="0" fontId="12" fillId="0" borderId="0" xfId="0" applyFont="1" applyAlignment="1"/>
    <xf numFmtId="0" fontId="9" fillId="0" borderId="0" xfId="0" applyFont="1"/>
    <xf numFmtId="0" fontId="10" fillId="5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/>
    </xf>
    <xf numFmtId="0" fontId="9" fillId="0" borderId="0" xfId="0" applyFont="1" applyFill="1" applyBorder="1"/>
    <xf numFmtId="0" fontId="15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9" fontId="11" fillId="3" borderId="1" xfId="3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9" fontId="11" fillId="0" borderId="1" xfId="3" applyFont="1" applyFill="1" applyBorder="1" applyAlignment="1">
      <alignment horizontal="center" vertical="center" wrapText="1"/>
    </xf>
    <xf numFmtId="9" fontId="11" fillId="0" borderId="0" xfId="3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/>
    <xf numFmtId="0" fontId="9" fillId="0" borderId="0" xfId="0" applyFont="1" applyBorder="1"/>
    <xf numFmtId="0" fontId="12" fillId="0" borderId="0" xfId="0" applyFont="1"/>
    <xf numFmtId="0" fontId="9" fillId="0" borderId="0" xfId="0" applyFont="1" applyAlignment="1">
      <alignment horizontal="left" indent="1"/>
    </xf>
    <xf numFmtId="0" fontId="19" fillId="0" borderId="0" xfId="0" applyFont="1"/>
    <xf numFmtId="0" fontId="19" fillId="0" borderId="0" xfId="0" applyFont="1" applyBorder="1"/>
    <xf numFmtId="0" fontId="9" fillId="0" borderId="0" xfId="0" applyFont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20" fillId="0" borderId="0" xfId="0" applyFont="1"/>
    <xf numFmtId="0" fontId="19" fillId="0" borderId="0" xfId="0" applyFont="1" applyAlignment="1"/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9" fillId="0" borderId="0" xfId="0" applyFont="1" applyBorder="1" applyAlignment="1">
      <alignment horizontal="right"/>
    </xf>
    <xf numFmtId="0" fontId="21" fillId="0" borderId="0" xfId="0" applyFont="1"/>
    <xf numFmtId="0" fontId="21" fillId="6" borderId="0" xfId="0" applyFont="1" applyFill="1"/>
    <xf numFmtId="0" fontId="21" fillId="0" borderId="0" xfId="0" applyFont="1" applyAlignment="1">
      <alignment wrapText="1"/>
    </xf>
    <xf numFmtId="9" fontId="21" fillId="0" borderId="0" xfId="3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9" fillId="0" borderId="1" xfId="0" applyFont="1" applyBorder="1"/>
    <xf numFmtId="15" fontId="19" fillId="0" borderId="1" xfId="0" applyNumberFormat="1" applyFont="1" applyBorder="1" applyAlignment="1">
      <alignment horizontal="center"/>
    </xf>
    <xf numFmtId="165" fontId="19" fillId="0" borderId="1" xfId="0" applyNumberFormat="1" applyFont="1" applyBorder="1"/>
    <xf numFmtId="165" fontId="12" fillId="0" borderId="1" xfId="0" applyNumberFormat="1" applyFont="1" applyBorder="1"/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9" fillId="0" borderId="1" xfId="0" applyFont="1" applyBorder="1" applyAlignment="1">
      <alignment horizontal="center"/>
    </xf>
    <xf numFmtId="165" fontId="19" fillId="0" borderId="0" xfId="0" applyNumberFormat="1" applyFont="1"/>
    <xf numFmtId="9" fontId="10" fillId="4" borderId="1" xfId="3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10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0" borderId="0" xfId="0" applyFont="1" applyFill="1" applyAlignment="1"/>
    <xf numFmtId="0" fontId="21" fillId="0" borderId="0" xfId="0" applyFont="1" applyFill="1"/>
    <xf numFmtId="166" fontId="19" fillId="0" borderId="0" xfId="0" applyNumberFormat="1" applyFont="1" applyFill="1"/>
    <xf numFmtId="0" fontId="27" fillId="0" borderId="0" xfId="0" applyFont="1" applyFill="1"/>
    <xf numFmtId="0" fontId="10" fillId="0" borderId="0" xfId="0" applyFont="1" applyFill="1" applyBorder="1" applyAlignment="1">
      <alignment horizontal="right" vertical="center"/>
    </xf>
    <xf numFmtId="0" fontId="28" fillId="0" borderId="0" xfId="0" applyFont="1" applyFill="1"/>
    <xf numFmtId="165" fontId="12" fillId="4" borderId="1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9" fillId="6" borderId="0" xfId="0" applyFont="1" applyFill="1" applyAlignment="1"/>
    <xf numFmtId="165" fontId="19" fillId="6" borderId="0" xfId="210" applyNumberFormat="1" applyFont="1" applyFill="1" applyAlignment="1"/>
    <xf numFmtId="167" fontId="19" fillId="6" borderId="0" xfId="0" applyNumberFormat="1" applyFont="1" applyFill="1" applyAlignment="1"/>
    <xf numFmtId="0" fontId="10" fillId="0" borderId="7" xfId="0" applyFont="1" applyFill="1" applyBorder="1" applyAlignment="1">
      <alignment vertical="center" wrapText="1"/>
    </xf>
    <xf numFmtId="9" fontId="11" fillId="0" borderId="7" xfId="3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vertical="center" wrapText="1"/>
    </xf>
    <xf numFmtId="0" fontId="11" fillId="7" borderId="4" xfId="0" applyFont="1" applyFill="1" applyBorder="1" applyAlignment="1">
      <alignment vertical="center" wrapText="1"/>
    </xf>
    <xf numFmtId="0" fontId="11" fillId="8" borderId="3" xfId="0" applyFont="1" applyFill="1" applyBorder="1" applyAlignment="1">
      <alignment vertical="center" wrapText="1"/>
    </xf>
    <xf numFmtId="0" fontId="11" fillId="8" borderId="4" xfId="0" applyFont="1" applyFill="1" applyBorder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9" fillId="0" borderId="0" xfId="0" applyFont="1"/>
    <xf numFmtId="0" fontId="10" fillId="5" borderId="5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9" fontId="11" fillId="2" borderId="1" xfId="3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9" fontId="11" fillId="8" borderId="1" xfId="3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left" vertical="center" wrapText="1"/>
    </xf>
    <xf numFmtId="9" fontId="26" fillId="0" borderId="0" xfId="3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left" vertical="center" wrapText="1"/>
    </xf>
    <xf numFmtId="9" fontId="10" fillId="0" borderId="0" xfId="3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right" vertical="center"/>
    </xf>
    <xf numFmtId="0" fontId="10" fillId="4" borderId="8" xfId="0" applyFont="1" applyFill="1" applyBorder="1" applyAlignment="1">
      <alignment horizontal="right" vertical="center"/>
    </xf>
    <xf numFmtId="0" fontId="10" fillId="4" borderId="4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10" fillId="8" borderId="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9" fontId="11" fillId="2" borderId="0" xfId="3" applyFont="1" applyFill="1" applyBorder="1" applyAlignment="1">
      <alignment horizontal="center" vertical="center" wrapText="1"/>
    </xf>
    <xf numFmtId="0" fontId="28" fillId="7" borderId="0" xfId="0" applyFont="1" applyFill="1" applyAlignment="1">
      <alignment horizontal="center" vertical="center"/>
    </xf>
    <xf numFmtId="0" fontId="10" fillId="7" borderId="0" xfId="0" applyFont="1" applyFill="1" applyBorder="1" applyAlignment="1">
      <alignment horizontal="left" vertical="top" wrapText="1"/>
    </xf>
    <xf numFmtId="9" fontId="11" fillId="7" borderId="0" xfId="3" applyFont="1" applyFill="1" applyBorder="1" applyAlignment="1">
      <alignment horizontal="center" vertical="center" wrapText="1"/>
    </xf>
    <xf numFmtId="0" fontId="27" fillId="7" borderId="0" xfId="0" applyFont="1" applyFill="1" applyBorder="1"/>
    <xf numFmtId="0" fontId="27" fillId="7" borderId="0" xfId="0" applyFont="1" applyFill="1" applyBorder="1" applyAlignment="1">
      <alignment horizontal="center" vertical="center"/>
    </xf>
    <xf numFmtId="0" fontId="27" fillId="7" borderId="0" xfId="0" applyFont="1" applyFill="1" applyAlignment="1">
      <alignment horizontal="center" vertical="center"/>
    </xf>
    <xf numFmtId="0" fontId="10" fillId="7" borderId="0" xfId="0" applyFont="1" applyFill="1" applyBorder="1"/>
    <xf numFmtId="0" fontId="10" fillId="7" borderId="0" xfId="0" applyFont="1" applyFill="1" applyAlignment="1">
      <alignment horizontal="center"/>
    </xf>
    <xf numFmtId="0" fontId="10" fillId="7" borderId="0" xfId="0" applyFont="1" applyFill="1" applyBorder="1" applyAlignment="1"/>
    <xf numFmtId="0" fontId="11" fillId="7" borderId="0" xfId="0" applyFont="1" applyFill="1" applyBorder="1" applyAlignment="1">
      <alignment vertical="top" wrapText="1"/>
    </xf>
    <xf numFmtId="0" fontId="11" fillId="7" borderId="0" xfId="0" applyFont="1" applyFill="1" applyBorder="1" applyAlignment="1">
      <alignment wrapText="1"/>
    </xf>
    <xf numFmtId="0" fontId="11" fillId="7" borderId="0" xfId="0" applyFont="1" applyFill="1" applyBorder="1"/>
    <xf numFmtId="0" fontId="11" fillId="7" borderId="0" xfId="0" applyFont="1" applyFill="1"/>
  </cellXfs>
  <cellStyles count="229">
    <cellStyle name="Comma [0]" xfId="210" builtinId="6"/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Normal" xfId="0" builtinId="0"/>
    <cellStyle name="Percent" xfId="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Realisasi Penggunaan Anggaran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'Laporan Penggunaan Anggaran'!$D$42:$E$44</c:f>
              <c:strCache>
                <c:ptCount val="3"/>
                <c:pt idx="0">
                  <c:v>Belanja Barang Non Operasional Lainnya</c:v>
                </c:pt>
                <c:pt idx="1">
                  <c:v>Belanja Bahan</c:v>
                </c:pt>
                <c:pt idx="2">
                  <c:v>Belanja Perjalanan Lainnya</c:v>
                </c:pt>
              </c:strCache>
            </c:strRef>
          </c:cat>
          <c:val>
            <c:numRef>
              <c:f>'Laporan Penggunaan Anggaran'!$G$42:$G$44</c:f>
              <c:numCache>
                <c:formatCode>0%</c:formatCode>
                <c:ptCount val="3"/>
                <c:pt idx="0">
                  <c:v>0.178321678321678</c:v>
                </c:pt>
                <c:pt idx="1">
                  <c:v>0.58041958041958</c:v>
                </c:pt>
                <c:pt idx="2">
                  <c:v>0.241258741258741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38</xdr:row>
      <xdr:rowOff>101600</xdr:rowOff>
    </xdr:from>
    <xdr:to>
      <xdr:col>12</xdr:col>
      <xdr:colOff>1270000</xdr:colOff>
      <xdr:row>45</xdr:row>
      <xdr:rowOff>165100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4" Type="http://schemas.openxmlformats.org/officeDocument/2006/relationships/comments" Target="../comments2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O74"/>
  <sheetViews>
    <sheetView topLeftCell="A52" workbookViewId="0">
      <selection activeCell="C54" sqref="C54"/>
    </sheetView>
  </sheetViews>
  <sheetFormatPr baseColWidth="10" defaultColWidth="11" defaultRowHeight="15" x14ac:dyDescent="0"/>
  <cols>
    <col min="1" max="1" width="3.5" customWidth="1"/>
    <col min="2" max="2" width="4.1640625" customWidth="1"/>
    <col min="3" max="3" width="22.33203125" customWidth="1"/>
    <col min="4" max="4" width="1.5" customWidth="1"/>
    <col min="5" max="5" width="27.6640625" customWidth="1"/>
    <col min="6" max="6" width="20.33203125" customWidth="1"/>
    <col min="7" max="8" width="13.1640625" customWidth="1"/>
    <col min="9" max="10" width="15.5" customWidth="1"/>
    <col min="14" max="14" width="12.1640625" customWidth="1"/>
  </cols>
  <sheetData>
    <row r="3" spans="2:15" ht="27">
      <c r="B3" s="41" t="s">
        <v>55</v>
      </c>
      <c r="M3" s="1"/>
    </row>
    <row r="4" spans="2:15">
      <c r="C4" s="2"/>
      <c r="D4" s="2"/>
      <c r="E4" s="2"/>
      <c r="F4" s="2"/>
      <c r="G4" s="2"/>
      <c r="H4" s="2"/>
      <c r="M4" s="1"/>
    </row>
    <row r="5" spans="2:15">
      <c r="B5" s="2"/>
      <c r="C5" s="2"/>
      <c r="D5" s="2"/>
      <c r="E5" s="2"/>
      <c r="F5" s="2"/>
      <c r="G5" s="3"/>
      <c r="H5" s="2"/>
    </row>
    <row r="6" spans="2:15" s="13" customFormat="1">
      <c r="B6" s="31" t="s">
        <v>56</v>
      </c>
      <c r="D6" s="31" t="s">
        <v>0</v>
      </c>
      <c r="E6" s="42" t="s">
        <v>35</v>
      </c>
      <c r="G6" s="50"/>
      <c r="H6" s="50"/>
      <c r="I6" s="50"/>
      <c r="J6" s="50"/>
    </row>
    <row r="7" spans="2:15" s="13" customFormat="1">
      <c r="B7" s="31" t="s">
        <v>20</v>
      </c>
      <c r="D7" s="31" t="s">
        <v>27</v>
      </c>
      <c r="E7" s="33" t="s">
        <v>28</v>
      </c>
      <c r="G7" s="50"/>
      <c r="H7" s="50"/>
      <c r="I7" s="50"/>
      <c r="J7" s="50"/>
    </row>
    <row r="8" spans="2:15" s="13" customFormat="1">
      <c r="B8" s="31" t="s">
        <v>42</v>
      </c>
      <c r="D8" s="31" t="s">
        <v>0</v>
      </c>
      <c r="E8" s="33" t="s">
        <v>64</v>
      </c>
      <c r="G8" s="50"/>
      <c r="J8" s="50"/>
      <c r="N8" s="51"/>
      <c r="O8" s="50"/>
    </row>
    <row r="9" spans="2:15" s="13" customFormat="1">
      <c r="B9" s="31" t="s">
        <v>1</v>
      </c>
      <c r="D9" s="31" t="s">
        <v>0</v>
      </c>
      <c r="E9" s="42" t="s">
        <v>34</v>
      </c>
      <c r="G9" s="50"/>
      <c r="J9" s="50"/>
      <c r="N9" s="51"/>
      <c r="O9" s="50" t="s">
        <v>43</v>
      </c>
    </row>
    <row r="10" spans="2:15" s="13" customFormat="1">
      <c r="B10" s="31" t="s">
        <v>16</v>
      </c>
      <c r="D10" s="31"/>
      <c r="E10" s="26"/>
      <c r="G10" s="50"/>
      <c r="H10" s="50"/>
      <c r="I10" s="50"/>
      <c r="J10" s="50"/>
    </row>
    <row r="11" spans="2:15" s="13" customFormat="1">
      <c r="B11" s="32" t="s">
        <v>17</v>
      </c>
      <c r="D11" s="31" t="s">
        <v>0</v>
      </c>
      <c r="E11" s="42" t="s">
        <v>38</v>
      </c>
      <c r="G11" s="50"/>
      <c r="H11" s="50"/>
      <c r="I11" s="50"/>
      <c r="J11" s="50"/>
    </row>
    <row r="12" spans="2:15" s="13" customFormat="1">
      <c r="B12" s="32" t="s">
        <v>63</v>
      </c>
      <c r="D12" s="31" t="s">
        <v>0</v>
      </c>
      <c r="E12" s="33" t="s">
        <v>73</v>
      </c>
      <c r="G12" s="50"/>
      <c r="H12" s="50"/>
      <c r="I12" s="50"/>
      <c r="J12" s="50"/>
    </row>
    <row r="13" spans="2:15" s="13" customFormat="1">
      <c r="B13" s="32" t="s">
        <v>18</v>
      </c>
      <c r="D13" s="31" t="s">
        <v>0</v>
      </c>
      <c r="E13" s="33" t="s">
        <v>39</v>
      </c>
      <c r="G13" s="50"/>
      <c r="H13" s="50"/>
      <c r="I13" s="50"/>
      <c r="J13" s="50"/>
    </row>
    <row r="14" spans="2:15" s="13" customFormat="1">
      <c r="B14" s="32" t="s">
        <v>19</v>
      </c>
      <c r="D14" s="31" t="s">
        <v>0</v>
      </c>
      <c r="E14" s="33" t="s">
        <v>40</v>
      </c>
      <c r="G14" s="50"/>
      <c r="H14" s="50"/>
      <c r="I14" s="50"/>
      <c r="J14" s="50"/>
    </row>
    <row r="15" spans="2:15" s="13" customFormat="1">
      <c r="B15" s="31" t="s">
        <v>21</v>
      </c>
      <c r="D15" s="31" t="s">
        <v>0</v>
      </c>
      <c r="E15" s="65">
        <v>10000000</v>
      </c>
      <c r="G15" s="50"/>
      <c r="H15" s="50"/>
      <c r="I15" s="50"/>
      <c r="J15" s="50"/>
    </row>
    <row r="16" spans="2:15" s="13" customFormat="1">
      <c r="B16" s="31" t="s">
        <v>22</v>
      </c>
      <c r="D16" s="31" t="s">
        <v>0</v>
      </c>
      <c r="E16" s="77">
        <v>41652</v>
      </c>
      <c r="G16" s="50"/>
      <c r="H16" s="50"/>
      <c r="I16" s="50"/>
      <c r="J16" s="50"/>
    </row>
    <row r="17" spans="2:13" s="13" customFormat="1">
      <c r="B17" s="31" t="s">
        <v>23</v>
      </c>
      <c r="E17" s="31"/>
      <c r="G17" s="50"/>
      <c r="H17" s="50"/>
      <c r="I17" s="50"/>
      <c r="J17" s="50"/>
    </row>
    <row r="18" spans="2:13" s="6" customFormat="1">
      <c r="B18" s="75"/>
      <c r="C18" s="26"/>
      <c r="D18" s="26"/>
      <c r="E18" s="26"/>
      <c r="F18" s="26"/>
      <c r="G18" s="26"/>
      <c r="H18" s="26"/>
      <c r="I18" s="26"/>
      <c r="J18" s="26"/>
      <c r="M18" s="76"/>
    </row>
    <row r="19" spans="2:13" s="4" customFormat="1" ht="33" customHeight="1">
      <c r="B19" s="14" t="s">
        <v>2</v>
      </c>
      <c r="C19" s="114" t="s">
        <v>3</v>
      </c>
      <c r="D19" s="115"/>
      <c r="E19" s="14" t="s">
        <v>4</v>
      </c>
      <c r="F19" s="14" t="s">
        <v>5</v>
      </c>
      <c r="G19" s="14" t="s">
        <v>6</v>
      </c>
      <c r="H19" s="14" t="s">
        <v>7</v>
      </c>
      <c r="I19" s="14" t="s">
        <v>8</v>
      </c>
      <c r="J19" s="14" t="s">
        <v>9</v>
      </c>
      <c r="M19" s="52"/>
    </row>
    <row r="20" spans="2:13" s="8" customFormat="1" ht="27" customHeight="1">
      <c r="B20" s="15">
        <v>1</v>
      </c>
      <c r="C20" s="116">
        <f t="shared" ref="C20:C34" si="0">IF(E20=$E$66,$C$66,IF(E20=$E$67,$C$67,IF(E20=$E$68,$C$68," ")))</f>
        <v>521219</v>
      </c>
      <c r="D20" s="117"/>
      <c r="E20" s="43" t="s">
        <v>29</v>
      </c>
      <c r="F20" s="43"/>
      <c r="G20" s="44">
        <v>6</v>
      </c>
      <c r="H20" s="44"/>
      <c r="I20" s="45">
        <v>500000</v>
      </c>
      <c r="J20" s="45">
        <f t="shared" ref="J20:J23" si="1">G20*I20</f>
        <v>3000000</v>
      </c>
      <c r="M20" s="54" t="s">
        <v>32</v>
      </c>
    </row>
    <row r="21" spans="2:13" s="8" customFormat="1" ht="27" customHeight="1">
      <c r="B21" s="15">
        <v>2</v>
      </c>
      <c r="C21" s="116">
        <f t="shared" si="0"/>
        <v>521219</v>
      </c>
      <c r="D21" s="117"/>
      <c r="E21" s="43" t="s">
        <v>29</v>
      </c>
      <c r="F21" s="43"/>
      <c r="G21" s="44">
        <v>3</v>
      </c>
      <c r="H21" s="44"/>
      <c r="I21" s="45">
        <v>300000</v>
      </c>
      <c r="J21" s="45">
        <f t="shared" si="1"/>
        <v>900000</v>
      </c>
      <c r="M21" s="54" t="s">
        <v>54</v>
      </c>
    </row>
    <row r="22" spans="2:13" s="8" customFormat="1" ht="27" customHeight="1">
      <c r="B22" s="15">
        <v>3</v>
      </c>
      <c r="C22" s="116">
        <f t="shared" si="0"/>
        <v>522151</v>
      </c>
      <c r="D22" s="117"/>
      <c r="E22" s="43" t="s">
        <v>30</v>
      </c>
      <c r="F22" s="43"/>
      <c r="G22" s="44">
        <v>6</v>
      </c>
      <c r="H22" s="44"/>
      <c r="I22" s="45">
        <v>500000</v>
      </c>
      <c r="J22" s="45">
        <f t="shared" si="1"/>
        <v>3000000</v>
      </c>
    </row>
    <row r="23" spans="2:13" s="8" customFormat="1" ht="27" customHeight="1">
      <c r="B23" s="15">
        <v>4</v>
      </c>
      <c r="C23" s="116">
        <f t="shared" si="0"/>
        <v>522151</v>
      </c>
      <c r="D23" s="117"/>
      <c r="E23" s="43" t="s">
        <v>30</v>
      </c>
      <c r="F23" s="43"/>
      <c r="G23" s="44">
        <v>2</v>
      </c>
      <c r="H23" s="44"/>
      <c r="I23" s="45">
        <v>100000</v>
      </c>
      <c r="J23" s="45">
        <f t="shared" si="1"/>
        <v>200000</v>
      </c>
    </row>
    <row r="24" spans="2:13" s="8" customFormat="1" ht="27" customHeight="1">
      <c r="B24" s="15">
        <v>5</v>
      </c>
      <c r="C24" s="116">
        <f t="shared" si="0"/>
        <v>524119</v>
      </c>
      <c r="D24" s="117"/>
      <c r="E24" s="43" t="s">
        <v>31</v>
      </c>
      <c r="F24" s="43"/>
      <c r="G24" s="44">
        <v>1</v>
      </c>
      <c r="H24" s="44"/>
      <c r="I24" s="45">
        <v>500000</v>
      </c>
      <c r="J24" s="45">
        <f t="shared" ref="J24:J37" si="2">G24*I24</f>
        <v>500000</v>
      </c>
    </row>
    <row r="25" spans="2:13" s="8" customFormat="1" ht="27" customHeight="1">
      <c r="B25" s="15">
        <v>6</v>
      </c>
      <c r="C25" s="116">
        <f t="shared" si="0"/>
        <v>524119</v>
      </c>
      <c r="D25" s="117"/>
      <c r="E25" s="43" t="s">
        <v>31</v>
      </c>
      <c r="F25" s="43"/>
      <c r="G25" s="44">
        <v>1</v>
      </c>
      <c r="H25" s="44"/>
      <c r="I25" s="45">
        <v>300000</v>
      </c>
      <c r="J25" s="45">
        <f t="shared" si="2"/>
        <v>300000</v>
      </c>
    </row>
    <row r="26" spans="2:13" s="8" customFormat="1" ht="27" customHeight="1">
      <c r="B26" s="15">
        <v>7</v>
      </c>
      <c r="C26" s="116">
        <f t="shared" si="0"/>
        <v>524119</v>
      </c>
      <c r="D26" s="117"/>
      <c r="E26" s="43" t="s">
        <v>31</v>
      </c>
      <c r="F26" s="43"/>
      <c r="G26" s="44">
        <v>1</v>
      </c>
      <c r="H26" s="44"/>
      <c r="I26" s="45">
        <v>200000</v>
      </c>
      <c r="J26" s="45">
        <f t="shared" si="2"/>
        <v>200000</v>
      </c>
    </row>
    <row r="27" spans="2:13" s="8" customFormat="1" ht="27" customHeight="1">
      <c r="B27" s="15">
        <v>8</v>
      </c>
      <c r="C27" s="116" t="str">
        <f t="shared" si="0"/>
        <v xml:space="preserve"> </v>
      </c>
      <c r="D27" s="117"/>
      <c r="E27" s="43"/>
      <c r="F27" s="43"/>
      <c r="G27" s="44"/>
      <c r="H27" s="44"/>
      <c r="I27" s="45"/>
      <c r="J27" s="45">
        <f t="shared" si="2"/>
        <v>0</v>
      </c>
    </row>
    <row r="28" spans="2:13" s="8" customFormat="1" ht="27" customHeight="1">
      <c r="B28" s="15">
        <v>9</v>
      </c>
      <c r="C28" s="116" t="str">
        <f t="shared" si="0"/>
        <v xml:space="preserve"> </v>
      </c>
      <c r="D28" s="117"/>
      <c r="E28" s="43"/>
      <c r="F28" s="43"/>
      <c r="G28" s="44"/>
      <c r="H28" s="44"/>
      <c r="I28" s="45"/>
      <c r="J28" s="45">
        <f t="shared" si="2"/>
        <v>0</v>
      </c>
    </row>
    <row r="29" spans="2:13" s="8" customFormat="1" ht="27" customHeight="1">
      <c r="B29" s="15">
        <v>10</v>
      </c>
      <c r="C29" s="116" t="str">
        <f t="shared" si="0"/>
        <v xml:space="preserve"> </v>
      </c>
      <c r="D29" s="117"/>
      <c r="E29" s="43"/>
      <c r="F29" s="43"/>
      <c r="G29" s="44"/>
      <c r="H29" s="44"/>
      <c r="I29" s="45"/>
      <c r="J29" s="45">
        <f t="shared" si="2"/>
        <v>0</v>
      </c>
    </row>
    <row r="30" spans="2:13" s="8" customFormat="1" ht="27" customHeight="1">
      <c r="B30" s="15">
        <v>11</v>
      </c>
      <c r="C30" s="116" t="str">
        <f t="shared" si="0"/>
        <v xml:space="preserve"> </v>
      </c>
      <c r="D30" s="117"/>
      <c r="E30" s="43"/>
      <c r="F30" s="43"/>
      <c r="G30" s="44"/>
      <c r="H30" s="44"/>
      <c r="I30" s="45"/>
      <c r="J30" s="45">
        <f t="shared" si="2"/>
        <v>0</v>
      </c>
    </row>
    <row r="31" spans="2:13" s="8" customFormat="1" ht="27" customHeight="1">
      <c r="B31" s="15">
        <v>12</v>
      </c>
      <c r="C31" s="116" t="str">
        <f t="shared" si="0"/>
        <v xml:space="preserve"> </v>
      </c>
      <c r="D31" s="117"/>
      <c r="E31" s="43"/>
      <c r="F31" s="43"/>
      <c r="G31" s="44"/>
      <c r="H31" s="44"/>
      <c r="I31" s="45"/>
      <c r="J31" s="45">
        <f t="shared" si="2"/>
        <v>0</v>
      </c>
    </row>
    <row r="32" spans="2:13" s="8" customFormat="1" ht="27" customHeight="1">
      <c r="B32" s="15">
        <v>13</v>
      </c>
      <c r="C32" s="116" t="str">
        <f t="shared" si="0"/>
        <v xml:space="preserve"> </v>
      </c>
      <c r="D32" s="117"/>
      <c r="E32" s="43"/>
      <c r="F32" s="43"/>
      <c r="G32" s="44"/>
      <c r="H32" s="44"/>
      <c r="I32" s="45"/>
      <c r="J32" s="45">
        <f t="shared" si="2"/>
        <v>0</v>
      </c>
    </row>
    <row r="33" spans="1:10" s="8" customFormat="1" ht="27" customHeight="1">
      <c r="B33" s="15">
        <v>14</v>
      </c>
      <c r="C33" s="116" t="str">
        <f t="shared" si="0"/>
        <v xml:space="preserve"> </v>
      </c>
      <c r="D33" s="117"/>
      <c r="E33" s="43"/>
      <c r="F33" s="43"/>
      <c r="G33" s="44"/>
      <c r="H33" s="44"/>
      <c r="I33" s="45"/>
      <c r="J33" s="45">
        <f t="shared" si="2"/>
        <v>0</v>
      </c>
    </row>
    <row r="34" spans="1:10" s="8" customFormat="1" ht="27" customHeight="1">
      <c r="B34" s="15">
        <v>15</v>
      </c>
      <c r="C34" s="116" t="str">
        <f t="shared" si="0"/>
        <v xml:space="preserve"> </v>
      </c>
      <c r="D34" s="117"/>
      <c r="E34" s="43"/>
      <c r="F34" s="43"/>
      <c r="G34" s="44"/>
      <c r="H34" s="44"/>
      <c r="I34" s="45"/>
      <c r="J34" s="45">
        <f t="shared" si="2"/>
        <v>0</v>
      </c>
    </row>
    <row r="35" spans="1:10" s="8" customFormat="1" ht="27" customHeight="1">
      <c r="B35" s="15">
        <v>16</v>
      </c>
      <c r="C35" s="116" t="str">
        <f t="shared" ref="C35:C37" si="3">IF(E35=$E$66,$C$66,IF(E35=$E$67,$C$67,IF(E35=$E$68,$C$68," ")))</f>
        <v xml:space="preserve"> </v>
      </c>
      <c r="D35" s="117"/>
      <c r="E35" s="43"/>
      <c r="F35" s="43"/>
      <c r="G35" s="44"/>
      <c r="H35" s="44"/>
      <c r="I35" s="45"/>
      <c r="J35" s="45">
        <f t="shared" si="2"/>
        <v>0</v>
      </c>
    </row>
    <row r="36" spans="1:10" s="8" customFormat="1" ht="27" customHeight="1">
      <c r="B36" s="15">
        <v>17</v>
      </c>
      <c r="C36" s="116" t="str">
        <f t="shared" si="3"/>
        <v xml:space="preserve"> </v>
      </c>
      <c r="D36" s="117"/>
      <c r="E36" s="43"/>
      <c r="F36" s="43"/>
      <c r="G36" s="44"/>
      <c r="H36" s="44"/>
      <c r="I36" s="45"/>
      <c r="J36" s="45">
        <f t="shared" si="2"/>
        <v>0</v>
      </c>
    </row>
    <row r="37" spans="1:10" s="8" customFormat="1" ht="27" customHeight="1">
      <c r="B37" s="15">
        <v>18</v>
      </c>
      <c r="C37" s="116" t="str">
        <f t="shared" si="3"/>
        <v xml:space="preserve"> </v>
      </c>
      <c r="D37" s="117"/>
      <c r="E37" s="43"/>
      <c r="F37" s="43"/>
      <c r="G37" s="44"/>
      <c r="H37" s="44"/>
      <c r="I37" s="45"/>
      <c r="J37" s="45">
        <f t="shared" si="2"/>
        <v>0</v>
      </c>
    </row>
    <row r="38" spans="1:10" s="5" customFormat="1" ht="27" customHeight="1">
      <c r="B38" s="136" t="s">
        <v>10</v>
      </c>
      <c r="C38" s="137"/>
      <c r="D38" s="137"/>
      <c r="E38" s="137"/>
      <c r="F38" s="137"/>
      <c r="G38" s="137"/>
      <c r="H38" s="137"/>
      <c r="I38" s="138"/>
      <c r="J38" s="81">
        <f>SUM(J20:J37)</f>
        <v>8100000</v>
      </c>
    </row>
    <row r="39" spans="1:10" s="6" customFormat="1">
      <c r="B39" s="16"/>
      <c r="C39" s="16"/>
      <c r="D39" s="16"/>
      <c r="E39" s="16"/>
      <c r="F39" s="16"/>
      <c r="G39" s="16"/>
      <c r="H39" s="16"/>
      <c r="I39" s="16"/>
      <c r="J39" s="17"/>
    </row>
    <row r="40" spans="1:10" s="6" customFormat="1">
      <c r="A40" s="78"/>
      <c r="B40" s="27" t="s">
        <v>57</v>
      </c>
      <c r="C40" s="79"/>
      <c r="D40" s="79"/>
      <c r="E40" s="79"/>
      <c r="F40" s="16"/>
      <c r="G40" s="16"/>
      <c r="H40" s="16"/>
      <c r="I40" s="16"/>
      <c r="J40" s="17"/>
    </row>
    <row r="41" spans="1:10" s="6" customFormat="1">
      <c r="A41" s="78"/>
      <c r="B41" s="27"/>
      <c r="C41" s="79"/>
      <c r="D41" s="79"/>
      <c r="E41" s="79"/>
      <c r="F41" s="16"/>
      <c r="G41" s="16"/>
      <c r="H41" s="16"/>
      <c r="I41" s="16"/>
      <c r="J41" s="17"/>
    </row>
    <row r="42" spans="1:10" s="6" customFormat="1" ht="32" customHeight="1">
      <c r="A42" s="78"/>
      <c r="B42" s="72" t="s">
        <v>2</v>
      </c>
      <c r="C42" s="132" t="s">
        <v>3</v>
      </c>
      <c r="D42" s="133"/>
      <c r="E42" s="72" t="s">
        <v>4</v>
      </c>
      <c r="F42" s="72" t="s">
        <v>58</v>
      </c>
      <c r="G42" s="72" t="s">
        <v>59</v>
      </c>
      <c r="H42" s="16"/>
      <c r="I42" s="16"/>
      <c r="J42" s="17"/>
    </row>
    <row r="43" spans="1:10" s="6" customFormat="1" ht="32" customHeight="1">
      <c r="A43" s="78"/>
      <c r="B43" s="22">
        <v>1</v>
      </c>
      <c r="C43" s="126">
        <v>521219</v>
      </c>
      <c r="D43" s="127"/>
      <c r="E43" s="73" t="s">
        <v>29</v>
      </c>
      <c r="F43" s="69">
        <f ca="1">SUMIF(C$20:J$37,$C43,$J$20:$J$37)</f>
        <v>3900000</v>
      </c>
      <c r="G43" s="24">
        <f t="shared" ref="G43:G45" ca="1" si="4">F43/$F$46</f>
        <v>0.48148148148148145</v>
      </c>
      <c r="H43" s="16"/>
      <c r="I43" s="16"/>
      <c r="J43" s="17"/>
    </row>
    <row r="44" spans="1:10" s="6" customFormat="1" ht="32" customHeight="1">
      <c r="A44" s="78"/>
      <c r="B44" s="18">
        <v>2</v>
      </c>
      <c r="C44" s="124">
        <v>522151</v>
      </c>
      <c r="D44" s="125"/>
      <c r="E44" s="74" t="s">
        <v>30</v>
      </c>
      <c r="F44" s="68">
        <f ca="1">SUMIF(C$20:J$37,$C44,$J$20:$J$37)</f>
        <v>3200000</v>
      </c>
      <c r="G44" s="20">
        <f t="shared" ca="1" si="4"/>
        <v>0.39506172839506171</v>
      </c>
      <c r="H44" s="16"/>
      <c r="I44" s="16"/>
      <c r="J44" s="17"/>
    </row>
    <row r="45" spans="1:10" s="6" customFormat="1" ht="32" customHeight="1">
      <c r="A45" s="78"/>
      <c r="B45" s="22">
        <v>3</v>
      </c>
      <c r="C45" s="126">
        <v>524119</v>
      </c>
      <c r="D45" s="127"/>
      <c r="E45" s="73" t="s">
        <v>31</v>
      </c>
      <c r="F45" s="69">
        <f ca="1">SUMIF(C$20:J$37,$C45,$J$20:$J$37)</f>
        <v>1000000</v>
      </c>
      <c r="G45" s="24">
        <f t="shared" ca="1" si="4"/>
        <v>0.12345679012345678</v>
      </c>
      <c r="H45" s="16"/>
      <c r="I45" s="16"/>
      <c r="J45" s="17"/>
    </row>
    <row r="46" spans="1:10" s="6" customFormat="1" ht="32" customHeight="1">
      <c r="A46" s="78"/>
      <c r="B46" s="128" t="s">
        <v>10</v>
      </c>
      <c r="C46" s="129"/>
      <c r="D46" s="129"/>
      <c r="E46" s="130"/>
      <c r="F46" s="70">
        <f ca="1">SUM(F43:F45)</f>
        <v>8100000</v>
      </c>
      <c r="G46" s="66">
        <f ca="1">SUM(G43:G45)</f>
        <v>0.99999999999999989</v>
      </c>
      <c r="H46" s="16"/>
      <c r="I46" s="16"/>
      <c r="J46" s="17"/>
    </row>
    <row r="47" spans="1:10" s="6" customFormat="1">
      <c r="A47" s="78"/>
      <c r="B47" s="27"/>
      <c r="C47" s="79"/>
      <c r="D47" s="79"/>
      <c r="E47" s="79"/>
      <c r="F47" s="16"/>
      <c r="G47" s="16"/>
      <c r="H47" s="16"/>
      <c r="I47" s="16"/>
      <c r="J47" s="17"/>
    </row>
    <row r="48" spans="1:10" s="6" customFormat="1">
      <c r="A48" s="78"/>
      <c r="B48" s="82" t="s">
        <v>60</v>
      </c>
      <c r="C48" s="79"/>
      <c r="D48" s="79"/>
      <c r="E48" s="79"/>
      <c r="F48" s="16"/>
      <c r="G48" s="16"/>
      <c r="H48" s="16"/>
      <c r="I48" s="16"/>
      <c r="J48" s="17"/>
    </row>
    <row r="49" spans="1:10" s="6" customFormat="1">
      <c r="A49" s="78"/>
      <c r="B49" s="27"/>
      <c r="C49" s="79"/>
      <c r="D49" s="79"/>
      <c r="E49" s="79"/>
      <c r="F49" s="16"/>
      <c r="G49" s="16"/>
      <c r="H49" s="16"/>
      <c r="I49" s="16"/>
      <c r="J49" s="17"/>
    </row>
    <row r="50" spans="1:10" s="13" customFormat="1">
      <c r="B50" s="13" t="s">
        <v>24</v>
      </c>
      <c r="F50" s="33" t="s">
        <v>41</v>
      </c>
    </row>
    <row r="51" spans="1:10" s="13" customFormat="1">
      <c r="B51" s="13" t="s">
        <v>51</v>
      </c>
      <c r="F51" s="13" t="s">
        <v>25</v>
      </c>
    </row>
    <row r="52" spans="1:10" s="13" customFormat="1"/>
    <row r="53" spans="1:10" s="13" customFormat="1"/>
    <row r="54" spans="1:10" s="13" customFormat="1"/>
    <row r="55" spans="1:10" s="13" customFormat="1"/>
    <row r="56" spans="1:10" s="13" customFormat="1"/>
    <row r="57" spans="1:10" s="13" customFormat="1">
      <c r="B57" s="33" t="s">
        <v>26</v>
      </c>
      <c r="F57" s="33" t="s">
        <v>26</v>
      </c>
    </row>
    <row r="58" spans="1:10" s="13" customFormat="1">
      <c r="B58" s="33" t="s">
        <v>65</v>
      </c>
      <c r="F58" s="33" t="s">
        <v>65</v>
      </c>
    </row>
    <row r="59" spans="1:10" s="6" customFormat="1">
      <c r="A59" s="78"/>
      <c r="B59" s="27"/>
      <c r="C59" s="79"/>
      <c r="D59" s="79"/>
      <c r="E59" s="79"/>
      <c r="F59" s="16"/>
      <c r="G59" s="16"/>
      <c r="H59" s="16"/>
      <c r="I59" s="16"/>
      <c r="J59" s="17"/>
    </row>
    <row r="60" spans="1:10" s="6" customFormat="1">
      <c r="A60" s="80"/>
      <c r="B60" s="78"/>
      <c r="C60" s="79"/>
      <c r="D60" s="79"/>
      <c r="E60" s="79"/>
      <c r="F60" s="16"/>
      <c r="G60" s="16"/>
      <c r="H60" s="16"/>
      <c r="I60" s="16"/>
      <c r="J60" s="17"/>
    </row>
    <row r="61" spans="1:10" s="6" customFormat="1">
      <c r="A61" s="80"/>
      <c r="B61" s="27" t="s">
        <v>11</v>
      </c>
      <c r="C61" s="79"/>
      <c r="D61" s="79"/>
      <c r="E61" s="79"/>
      <c r="F61" s="16"/>
      <c r="G61" s="16"/>
      <c r="H61" s="16"/>
      <c r="I61" s="16"/>
      <c r="J61" s="17"/>
    </row>
    <row r="62" spans="1:10" s="46" customFormat="1">
      <c r="A62" s="101">
        <v>1</v>
      </c>
      <c r="B62" s="27" t="s">
        <v>66</v>
      </c>
      <c r="C62" s="47"/>
      <c r="D62" s="47"/>
      <c r="E62" s="47"/>
      <c r="G62" s="47"/>
      <c r="H62" s="47"/>
      <c r="I62" s="48"/>
    </row>
    <row r="63" spans="1:10" s="5" customFormat="1">
      <c r="A63" s="102">
        <v>2</v>
      </c>
      <c r="B63" s="63" t="s">
        <v>49</v>
      </c>
      <c r="C63" s="27"/>
      <c r="D63" s="27"/>
      <c r="E63" s="27"/>
      <c r="F63" s="27"/>
      <c r="G63" s="28"/>
      <c r="H63" s="28"/>
      <c r="I63" s="28"/>
      <c r="J63" s="29"/>
    </row>
    <row r="64" spans="1:10" s="5" customFormat="1">
      <c r="A64" s="102">
        <v>3</v>
      </c>
      <c r="B64" s="12" t="s">
        <v>14</v>
      </c>
      <c r="C64" s="13"/>
      <c r="D64" s="13"/>
      <c r="E64" s="9"/>
      <c r="F64" s="9"/>
      <c r="G64" s="10"/>
    </row>
    <row r="65" spans="1:14" s="5" customFormat="1" ht="28" customHeight="1">
      <c r="A65" s="61"/>
      <c r="B65" s="83" t="s">
        <v>2</v>
      </c>
      <c r="C65" s="131" t="s">
        <v>3</v>
      </c>
      <c r="D65" s="131"/>
      <c r="E65" s="83" t="s">
        <v>4</v>
      </c>
      <c r="F65" s="131" t="s">
        <v>11</v>
      </c>
      <c r="G65" s="131"/>
      <c r="H65" s="84" t="s">
        <v>14</v>
      </c>
      <c r="I65" s="88"/>
    </row>
    <row r="66" spans="1:14" s="7" customFormat="1" ht="47" customHeight="1">
      <c r="B66" s="105">
        <v>1</v>
      </c>
      <c r="C66" s="120">
        <v>521219</v>
      </c>
      <c r="D66" s="121"/>
      <c r="E66" s="23" t="s">
        <v>29</v>
      </c>
      <c r="F66" s="118" t="s">
        <v>15</v>
      </c>
      <c r="G66" s="119"/>
      <c r="H66" s="100" t="s">
        <v>67</v>
      </c>
      <c r="I66" s="89"/>
      <c r="J66" s="5"/>
      <c r="N66" s="94"/>
    </row>
    <row r="67" spans="1:14" s="7" customFormat="1" ht="47" customHeight="1">
      <c r="B67" s="107">
        <v>2</v>
      </c>
      <c r="C67" s="122">
        <v>522151</v>
      </c>
      <c r="D67" s="123"/>
      <c r="E67" s="19" t="s">
        <v>30</v>
      </c>
      <c r="F67" s="134" t="s">
        <v>12</v>
      </c>
      <c r="G67" s="135"/>
      <c r="H67" s="20" t="s">
        <v>68</v>
      </c>
      <c r="I67" s="89"/>
      <c r="J67" s="5"/>
      <c r="N67" s="94"/>
    </row>
    <row r="68" spans="1:14" s="7" customFormat="1" ht="47" customHeight="1">
      <c r="B68" s="105">
        <v>3</v>
      </c>
      <c r="C68" s="120">
        <v>524119</v>
      </c>
      <c r="D68" s="121"/>
      <c r="E68" s="23" t="s">
        <v>31</v>
      </c>
      <c r="F68" s="118" t="s">
        <v>13</v>
      </c>
      <c r="G68" s="119"/>
      <c r="H68" s="100" t="s">
        <v>69</v>
      </c>
      <c r="I68" s="89"/>
      <c r="J68" s="5"/>
      <c r="N68" s="94"/>
    </row>
    <row r="69" spans="1:14">
      <c r="J69" s="5"/>
    </row>
    <row r="70" spans="1:14">
      <c r="B70" s="97"/>
      <c r="C70" s="5"/>
      <c r="J70" s="5"/>
    </row>
    <row r="71" spans="1:14">
      <c r="B71" s="95"/>
      <c r="C71" s="96"/>
      <c r="J71" s="5"/>
    </row>
    <row r="72" spans="1:14">
      <c r="B72" s="95"/>
      <c r="C72" s="96"/>
    </row>
    <row r="73" spans="1:14">
      <c r="B73" s="95"/>
      <c r="C73" s="96"/>
    </row>
    <row r="74" spans="1:14">
      <c r="B74" s="95"/>
      <c r="C74" s="96"/>
    </row>
  </sheetData>
  <autoFilter ref="B19:J19">
    <filterColumn colId="1" showButton="0"/>
  </autoFilter>
  <mergeCells count="33">
    <mergeCell ref="C42:D42"/>
    <mergeCell ref="C28:D28"/>
    <mergeCell ref="C29:D29"/>
    <mergeCell ref="F66:G66"/>
    <mergeCell ref="F67:G67"/>
    <mergeCell ref="C37:D37"/>
    <mergeCell ref="C35:D35"/>
    <mergeCell ref="B38:I38"/>
    <mergeCell ref="C43:D43"/>
    <mergeCell ref="F68:G68"/>
    <mergeCell ref="C66:D66"/>
    <mergeCell ref="C67:D67"/>
    <mergeCell ref="C68:D68"/>
    <mergeCell ref="C44:D44"/>
    <mergeCell ref="C45:D45"/>
    <mergeCell ref="B46:E46"/>
    <mergeCell ref="C65:D65"/>
    <mergeCell ref="F65:G65"/>
    <mergeCell ref="C19:D19"/>
    <mergeCell ref="C24:D24"/>
    <mergeCell ref="C25:D25"/>
    <mergeCell ref="C26:D26"/>
    <mergeCell ref="C36:D36"/>
    <mergeCell ref="C20:D20"/>
    <mergeCell ref="C21:D21"/>
    <mergeCell ref="C22:D22"/>
    <mergeCell ref="C23:D23"/>
    <mergeCell ref="C27:D27"/>
    <mergeCell ref="C32:D32"/>
    <mergeCell ref="C33:D33"/>
    <mergeCell ref="C34:D34"/>
    <mergeCell ref="C30:D30"/>
    <mergeCell ref="C31:D31"/>
  </mergeCells>
  <phoneticPr fontId="4" type="noConversion"/>
  <dataValidations count="1">
    <dataValidation type="list" allowBlank="1" showInputMessage="1" showErrorMessage="1" sqref="E20:E37">
      <formula1>$E$66:$E$68</formula1>
    </dataValidation>
  </dataValidations>
  <pageMargins left="0.75000000000000011" right="0.75000000000000011" top="1" bottom="1" header="0.5" footer="0.5"/>
  <pageSetup paperSize="9" scale="47" orientation="portrait" horizontalDpi="4294967292" verticalDpi="4294967292"/>
  <headerFooter>
    <oddHeader>&amp;L&amp;"Calibri,Regular"&amp;K000000&amp;G&amp;R&amp;"Calibri,Regular"&amp;K000000_x000D_&amp;"Cambria,Regular"&amp;10UC/RPC/DTF/012 Rev 1.1_x000D_July 03, 2015</oddHeader>
    <oddFooter>&amp;R&amp;"Calibri,Regular"&amp;K000000&amp;P of &amp;N</oddFooter>
  </headerFooter>
  <rowBreaks count="1" manualBreakCount="1">
    <brk id="59" max="9" man="1"/>
  </rowBreaks>
  <colBreaks count="1" manualBreakCount="1">
    <brk id="13" max="1048575" man="1"/>
  </colBreaks>
  <legacyDrawing r:id="rId1"/>
  <legacyDrawingHF r:id="rId2"/>
  <extLst>
    <ext xmlns:mx="http://schemas.microsoft.com/office/mac/excel/2008/main" uri="{64002731-A6B0-56B0-2670-7721B7C09600}">
      <mx:PLV Mode="0" OnePage="0" WScale="7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R76"/>
  <sheetViews>
    <sheetView tabSelected="1" topLeftCell="A30" workbookViewId="0">
      <selection activeCell="A39" sqref="A39:M76"/>
    </sheetView>
  </sheetViews>
  <sheetFormatPr baseColWidth="10" defaultColWidth="10.83203125" defaultRowHeight="15" x14ac:dyDescent="0"/>
  <cols>
    <col min="1" max="1" width="3.5" style="13" customWidth="1"/>
    <col min="2" max="2" width="5" style="13" customWidth="1"/>
    <col min="3" max="3" width="14.33203125" style="13" customWidth="1"/>
    <col min="4" max="4" width="15.33203125" style="13" customWidth="1"/>
    <col min="5" max="5" width="2.1640625" style="13" customWidth="1"/>
    <col min="6" max="6" width="28.5" style="13" customWidth="1"/>
    <col min="7" max="7" width="17.83203125" style="13" customWidth="1"/>
    <col min="8" max="8" width="18" style="13" customWidth="1"/>
    <col min="9" max="9" width="17.5" style="13" customWidth="1"/>
    <col min="10" max="10" width="8.6640625" style="13" customWidth="1"/>
    <col min="11" max="11" width="9.5" style="13" customWidth="1"/>
    <col min="12" max="12" width="11.5" style="13" bestFit="1" customWidth="1"/>
    <col min="13" max="13" width="16.83203125" style="13" customWidth="1"/>
    <col min="14" max="16" width="10.83203125" style="13"/>
    <col min="17" max="17" width="4.5" style="13" customWidth="1"/>
    <col min="18" max="16384" width="10.83203125" style="13"/>
  </cols>
  <sheetData>
    <row r="3" spans="2:15" ht="27">
      <c r="B3" s="41" t="s">
        <v>62</v>
      </c>
      <c r="C3" s="33"/>
      <c r="H3" s="71"/>
      <c r="M3" s="35"/>
    </row>
    <row r="4" spans="2:15">
      <c r="D4" s="30"/>
      <c r="E4" s="30"/>
      <c r="F4" s="30"/>
      <c r="G4" s="30"/>
      <c r="H4" s="30"/>
      <c r="M4" s="35"/>
    </row>
    <row r="5" spans="2:15">
      <c r="B5" s="30"/>
      <c r="C5" s="30"/>
      <c r="D5" s="30"/>
      <c r="E5" s="30"/>
      <c r="F5" s="30"/>
      <c r="G5" s="49"/>
      <c r="H5" s="34"/>
      <c r="I5" s="33"/>
    </row>
    <row r="6" spans="2:15">
      <c r="B6" s="31" t="s">
        <v>56</v>
      </c>
      <c r="E6" s="31" t="s">
        <v>0</v>
      </c>
      <c r="F6" s="85" t="str">
        <f>RAB!E6</f>
        <v>Tuliskan tahun pengajuan proposal, contoh 2014</v>
      </c>
      <c r="G6" s="50"/>
      <c r="H6" s="50"/>
      <c r="I6" s="50"/>
      <c r="J6" s="50"/>
    </row>
    <row r="7" spans="2:15">
      <c r="B7" s="31" t="s">
        <v>20</v>
      </c>
      <c r="E7" s="31" t="s">
        <v>27</v>
      </c>
      <c r="F7" s="85" t="str">
        <f>RAB!E7</f>
        <v>Tahun ke  ….. dari rencana …. Tahun</v>
      </c>
      <c r="G7" s="50"/>
      <c r="H7" s="50"/>
      <c r="I7" s="50"/>
      <c r="J7" s="50"/>
    </row>
    <row r="8" spans="2:15">
      <c r="B8" s="31" t="s">
        <v>42</v>
      </c>
      <c r="E8" s="31" t="s">
        <v>0</v>
      </c>
      <c r="F8" s="85" t="str">
        <f>RAB!E8</f>
        <v>HIP UC</v>
      </c>
      <c r="G8" s="50"/>
      <c r="J8" s="50"/>
      <c r="N8" s="51"/>
      <c r="O8" s="50"/>
    </row>
    <row r="9" spans="2:15">
      <c r="B9" s="31" t="s">
        <v>1</v>
      </c>
      <c r="E9" s="31" t="s">
        <v>0</v>
      </c>
      <c r="F9" s="85" t="str">
        <f>RAB!E9</f>
        <v>Tuliskan judul penelitian</v>
      </c>
      <c r="G9" s="50"/>
      <c r="J9" s="50"/>
      <c r="N9" s="51"/>
      <c r="O9" s="50" t="s">
        <v>43</v>
      </c>
    </row>
    <row r="10" spans="2:15">
      <c r="B10" s="31" t="s">
        <v>16</v>
      </c>
      <c r="E10" s="31"/>
      <c r="F10" s="26"/>
      <c r="G10" s="50"/>
      <c r="H10" s="50"/>
      <c r="I10" s="50"/>
      <c r="J10" s="50"/>
    </row>
    <row r="11" spans="2:15">
      <c r="B11" s="32" t="s">
        <v>17</v>
      </c>
      <c r="E11" s="31" t="s">
        <v>0</v>
      </c>
      <c r="F11" s="85" t="str">
        <f>RAB!E11</f>
        <v>Tuliskan nama ketua peneliti</v>
      </c>
      <c r="G11" s="50"/>
      <c r="H11" s="50"/>
      <c r="I11" s="50"/>
      <c r="J11" s="50"/>
    </row>
    <row r="12" spans="2:15">
      <c r="B12" s="32" t="s">
        <v>63</v>
      </c>
      <c r="E12" s="31" t="s">
        <v>0</v>
      </c>
      <c r="F12" s="85" t="str">
        <f>RAB!E12</f>
        <v>Tuliskan NIK ketua peneliti</v>
      </c>
      <c r="G12" s="50"/>
      <c r="H12" s="50"/>
      <c r="I12" s="50"/>
      <c r="J12" s="50"/>
    </row>
    <row r="13" spans="2:15">
      <c r="B13" s="32" t="s">
        <v>18</v>
      </c>
      <c r="E13" s="31" t="s">
        <v>0</v>
      </c>
      <c r="F13" s="85" t="str">
        <f>RAB!E13</f>
        <v>Tuliskan nama anggota peneliti 1</v>
      </c>
      <c r="G13" s="50"/>
      <c r="H13" s="50"/>
      <c r="I13" s="50"/>
      <c r="J13" s="50"/>
    </row>
    <row r="14" spans="2:15">
      <c r="B14" s="32" t="s">
        <v>19</v>
      </c>
      <c r="E14" s="31" t="s">
        <v>0</v>
      </c>
      <c r="F14" s="85" t="str">
        <f>RAB!E14</f>
        <v>Tuliskan nama anggota peneliti 2 (jika ada, dst)</v>
      </c>
      <c r="G14" s="50"/>
      <c r="H14" s="50"/>
      <c r="I14" s="50"/>
      <c r="J14" s="50"/>
    </row>
    <row r="15" spans="2:15">
      <c r="B15" s="31" t="s">
        <v>21</v>
      </c>
      <c r="E15" s="31" t="s">
        <v>0</v>
      </c>
      <c r="F15" s="86">
        <f>RAB!E15</f>
        <v>10000000</v>
      </c>
      <c r="G15" s="50"/>
      <c r="H15" s="50"/>
      <c r="I15" s="50"/>
      <c r="J15" s="50"/>
    </row>
    <row r="16" spans="2:15">
      <c r="B16" s="31" t="s">
        <v>22</v>
      </c>
      <c r="E16" s="31" t="s">
        <v>0</v>
      </c>
      <c r="F16" s="87">
        <f>RAB!E16</f>
        <v>41652</v>
      </c>
      <c r="G16" s="50"/>
      <c r="H16" s="50"/>
      <c r="I16" s="50"/>
      <c r="J16" s="50"/>
    </row>
    <row r="17" spans="2:13">
      <c r="B17" s="31" t="s">
        <v>23</v>
      </c>
      <c r="E17" s="31"/>
      <c r="G17" s="50"/>
      <c r="H17" s="50"/>
      <c r="I17" s="50"/>
      <c r="J17" s="50"/>
    </row>
    <row r="18" spans="2:13">
      <c r="G18" s="50"/>
      <c r="H18" s="50"/>
      <c r="I18" s="50"/>
      <c r="J18" s="50"/>
    </row>
    <row r="19" spans="2:13" ht="45">
      <c r="B19" s="14" t="s">
        <v>2</v>
      </c>
      <c r="C19" s="14" t="s">
        <v>44</v>
      </c>
      <c r="D19" s="151" t="s">
        <v>3</v>
      </c>
      <c r="E19" s="151"/>
      <c r="F19" s="14" t="s">
        <v>4</v>
      </c>
      <c r="G19" s="14" t="s">
        <v>45</v>
      </c>
      <c r="H19" s="14" t="s">
        <v>46</v>
      </c>
      <c r="I19" s="14" t="s">
        <v>47</v>
      </c>
      <c r="J19" s="14" t="s">
        <v>6</v>
      </c>
      <c r="K19" s="14" t="s">
        <v>7</v>
      </c>
      <c r="L19" s="14" t="s">
        <v>48</v>
      </c>
      <c r="M19" s="14" t="s">
        <v>9</v>
      </c>
    </row>
    <row r="20" spans="2:13" ht="30">
      <c r="B20" s="56">
        <v>1</v>
      </c>
      <c r="C20" s="58">
        <v>41882</v>
      </c>
      <c r="D20" s="144">
        <f>IF(F20=$D$42,$B$42,IF(F20=$D$43,$B$43,IF(F20=$D$44,$B$44," ")))</f>
        <v>521219</v>
      </c>
      <c r="E20" s="144"/>
      <c r="F20" s="43" t="s">
        <v>29</v>
      </c>
      <c r="G20" s="57"/>
      <c r="H20" s="57"/>
      <c r="I20" s="57"/>
      <c r="J20" s="64">
        <v>5</v>
      </c>
      <c r="K20" s="57"/>
      <c r="L20" s="59">
        <v>125000</v>
      </c>
      <c r="M20" s="59">
        <f t="shared" ref="M20:M36" si="0">J20*L20</f>
        <v>625000</v>
      </c>
    </row>
    <row r="21" spans="2:13" ht="30">
      <c r="B21" s="56">
        <v>2</v>
      </c>
      <c r="C21" s="57"/>
      <c r="D21" s="144">
        <f t="shared" ref="D21:D28" si="1">IF(F21=$D$42,$B$42,IF(F21=$D$43,$B$43,IF(F21=$D$44,$B$44," ")))</f>
        <v>521219</v>
      </c>
      <c r="E21" s="144"/>
      <c r="F21" s="43" t="s">
        <v>29</v>
      </c>
      <c r="G21" s="57"/>
      <c r="H21" s="57"/>
      <c r="I21" s="57"/>
      <c r="J21" s="64">
        <v>3</v>
      </c>
      <c r="K21" s="57"/>
      <c r="L21" s="59">
        <v>150000</v>
      </c>
      <c r="M21" s="59">
        <f t="shared" si="0"/>
        <v>450000</v>
      </c>
    </row>
    <row r="22" spans="2:13">
      <c r="B22" s="56">
        <v>3</v>
      </c>
      <c r="C22" s="57"/>
      <c r="D22" s="144">
        <f t="shared" si="1"/>
        <v>522151</v>
      </c>
      <c r="E22" s="144"/>
      <c r="F22" s="43" t="s">
        <v>30</v>
      </c>
      <c r="G22" s="57"/>
      <c r="H22" s="57"/>
      <c r="I22" s="57"/>
      <c r="J22" s="64">
        <v>2</v>
      </c>
      <c r="K22" s="57"/>
      <c r="L22" s="59">
        <v>300000</v>
      </c>
      <c r="M22" s="59">
        <f t="shared" si="0"/>
        <v>600000</v>
      </c>
    </row>
    <row r="23" spans="2:13">
      <c r="B23" s="56">
        <v>4</v>
      </c>
      <c r="C23" s="57"/>
      <c r="D23" s="144">
        <f t="shared" si="1"/>
        <v>522151</v>
      </c>
      <c r="E23" s="144"/>
      <c r="F23" s="43" t="s">
        <v>30</v>
      </c>
      <c r="G23" s="57"/>
      <c r="H23" s="57"/>
      <c r="I23" s="57"/>
      <c r="J23" s="64">
        <v>4</v>
      </c>
      <c r="K23" s="57"/>
      <c r="L23" s="59">
        <v>400000</v>
      </c>
      <c r="M23" s="59">
        <f t="shared" si="0"/>
        <v>1600000</v>
      </c>
    </row>
    <row r="24" spans="2:13">
      <c r="B24" s="56">
        <v>5</v>
      </c>
      <c r="C24" s="57"/>
      <c r="D24" s="144">
        <f t="shared" si="1"/>
        <v>522151</v>
      </c>
      <c r="E24" s="144"/>
      <c r="F24" s="43" t="s">
        <v>30</v>
      </c>
      <c r="G24" s="57"/>
      <c r="H24" s="57"/>
      <c r="I24" s="57"/>
      <c r="J24" s="64">
        <v>5</v>
      </c>
      <c r="K24" s="57"/>
      <c r="L24" s="59">
        <v>300000</v>
      </c>
      <c r="M24" s="59">
        <f t="shared" si="0"/>
        <v>1500000</v>
      </c>
    </row>
    <row r="25" spans="2:13">
      <c r="B25" s="56">
        <v>6</v>
      </c>
      <c r="C25" s="57"/>
      <c r="D25" s="144">
        <f t="shared" si="1"/>
        <v>524119</v>
      </c>
      <c r="E25" s="144"/>
      <c r="F25" s="43" t="s">
        <v>31</v>
      </c>
      <c r="G25" s="57"/>
      <c r="H25" s="57"/>
      <c r="I25" s="57"/>
      <c r="J25" s="64">
        <v>6</v>
      </c>
      <c r="K25" s="57"/>
      <c r="L25" s="59">
        <v>250000</v>
      </c>
      <c r="M25" s="59">
        <f t="shared" si="0"/>
        <v>1500000</v>
      </c>
    </row>
    <row r="26" spans="2:13">
      <c r="B26" s="56">
        <v>7</v>
      </c>
      <c r="C26" s="57"/>
      <c r="D26" s="144">
        <f t="shared" si="1"/>
        <v>524119</v>
      </c>
      <c r="E26" s="144"/>
      <c r="F26" s="43" t="s">
        <v>31</v>
      </c>
      <c r="G26" s="57"/>
      <c r="H26" s="57"/>
      <c r="I26" s="57"/>
      <c r="J26" s="64">
        <v>1</v>
      </c>
      <c r="K26" s="57"/>
      <c r="L26" s="59">
        <v>225000</v>
      </c>
      <c r="M26" s="59">
        <f t="shared" si="0"/>
        <v>225000</v>
      </c>
    </row>
    <row r="27" spans="2:13" ht="30">
      <c r="B27" s="56">
        <v>8</v>
      </c>
      <c r="C27" s="57"/>
      <c r="D27" s="144">
        <f t="shared" si="1"/>
        <v>521219</v>
      </c>
      <c r="E27" s="144"/>
      <c r="F27" s="43" t="s">
        <v>29</v>
      </c>
      <c r="G27" s="57"/>
      <c r="H27" s="57"/>
      <c r="I27" s="57"/>
      <c r="J27" s="64">
        <v>2</v>
      </c>
      <c r="K27" s="57"/>
      <c r="L27" s="59">
        <v>100000</v>
      </c>
      <c r="M27" s="59">
        <f t="shared" si="0"/>
        <v>200000</v>
      </c>
    </row>
    <row r="28" spans="2:13">
      <c r="B28" s="56">
        <v>9</v>
      </c>
      <c r="C28" s="57"/>
      <c r="D28" s="144">
        <f t="shared" si="1"/>
        <v>522151</v>
      </c>
      <c r="E28" s="144"/>
      <c r="F28" s="43" t="s">
        <v>30</v>
      </c>
      <c r="G28" s="57"/>
      <c r="H28" s="57"/>
      <c r="I28" s="57"/>
      <c r="J28" s="64">
        <v>3</v>
      </c>
      <c r="K28" s="57"/>
      <c r="L28" s="59">
        <v>150000</v>
      </c>
      <c r="M28" s="59">
        <f t="shared" si="0"/>
        <v>450000</v>
      </c>
    </row>
    <row r="29" spans="2:13">
      <c r="B29" s="56">
        <v>10</v>
      </c>
      <c r="C29" s="57"/>
      <c r="D29" s="144" t="str">
        <f>IF(F29=$D$42,$B$42,IF(F29=$D$43,$B$43,IF(F29=$D$44,$B$44," ")))</f>
        <v xml:space="preserve"> </v>
      </c>
      <c r="E29" s="144"/>
      <c r="F29" s="43"/>
      <c r="G29" s="57"/>
      <c r="H29" s="57"/>
      <c r="I29" s="57"/>
      <c r="J29" s="64"/>
      <c r="K29" s="57"/>
      <c r="L29" s="59"/>
      <c r="M29" s="59">
        <f t="shared" si="0"/>
        <v>0</v>
      </c>
    </row>
    <row r="30" spans="2:13">
      <c r="B30" s="56">
        <v>11</v>
      </c>
      <c r="C30" s="57"/>
      <c r="D30" s="144" t="str">
        <f t="shared" ref="D30:D36" si="2">IF(F30=$D$42,$B$42,IF(F30=$D$43,$B$43,IF(F30=$D$44,$B$44," ")))</f>
        <v xml:space="preserve"> </v>
      </c>
      <c r="E30" s="144"/>
      <c r="F30" s="43"/>
      <c r="G30" s="57"/>
      <c r="H30" s="57"/>
      <c r="I30" s="57"/>
      <c r="J30" s="64"/>
      <c r="K30" s="57"/>
      <c r="L30" s="59"/>
      <c r="M30" s="59">
        <f t="shared" si="0"/>
        <v>0</v>
      </c>
    </row>
    <row r="31" spans="2:13">
      <c r="B31" s="56">
        <v>12</v>
      </c>
      <c r="C31" s="57"/>
      <c r="D31" s="144" t="str">
        <f t="shared" si="2"/>
        <v xml:space="preserve"> </v>
      </c>
      <c r="E31" s="144"/>
      <c r="F31" s="43"/>
      <c r="G31" s="57"/>
      <c r="H31" s="57"/>
      <c r="I31" s="57"/>
      <c r="J31" s="64"/>
      <c r="K31" s="57"/>
      <c r="L31" s="59"/>
      <c r="M31" s="59">
        <f t="shared" si="0"/>
        <v>0</v>
      </c>
    </row>
    <row r="32" spans="2:13">
      <c r="B32" s="56">
        <v>13</v>
      </c>
      <c r="C32" s="57"/>
      <c r="D32" s="144" t="str">
        <f t="shared" si="2"/>
        <v xml:space="preserve"> </v>
      </c>
      <c r="E32" s="144"/>
      <c r="F32" s="43"/>
      <c r="G32" s="57"/>
      <c r="H32" s="57"/>
      <c r="I32" s="57"/>
      <c r="J32" s="64"/>
      <c r="K32" s="57"/>
      <c r="L32" s="59"/>
      <c r="M32" s="59">
        <f t="shared" si="0"/>
        <v>0</v>
      </c>
    </row>
    <row r="33" spans="1:18">
      <c r="B33" s="56">
        <v>14</v>
      </c>
      <c r="C33" s="57"/>
      <c r="D33" s="144" t="str">
        <f t="shared" si="2"/>
        <v xml:space="preserve"> </v>
      </c>
      <c r="E33" s="144"/>
      <c r="F33" s="43"/>
      <c r="G33" s="57"/>
      <c r="H33" s="57"/>
      <c r="I33" s="57"/>
      <c r="J33" s="64"/>
      <c r="K33" s="57"/>
      <c r="L33" s="59"/>
      <c r="M33" s="59">
        <f t="shared" si="0"/>
        <v>0</v>
      </c>
    </row>
    <row r="34" spans="1:18">
      <c r="B34" s="56">
        <v>15</v>
      </c>
      <c r="C34" s="57"/>
      <c r="D34" s="144" t="str">
        <f t="shared" si="2"/>
        <v xml:space="preserve"> </v>
      </c>
      <c r="E34" s="144"/>
      <c r="F34" s="43"/>
      <c r="G34" s="57"/>
      <c r="H34" s="57"/>
      <c r="I34" s="57"/>
      <c r="J34" s="64"/>
      <c r="K34" s="57"/>
      <c r="L34" s="59"/>
      <c r="M34" s="59">
        <f t="shared" si="0"/>
        <v>0</v>
      </c>
    </row>
    <row r="35" spans="1:18">
      <c r="B35" s="56">
        <v>16</v>
      </c>
      <c r="C35" s="57"/>
      <c r="D35" s="144" t="str">
        <f t="shared" si="2"/>
        <v xml:space="preserve"> </v>
      </c>
      <c r="E35" s="144"/>
      <c r="F35" s="43"/>
      <c r="G35" s="57"/>
      <c r="H35" s="57"/>
      <c r="I35" s="57"/>
      <c r="J35" s="64"/>
      <c r="K35" s="57"/>
      <c r="L35" s="59"/>
      <c r="M35" s="59">
        <f t="shared" si="0"/>
        <v>0</v>
      </c>
    </row>
    <row r="36" spans="1:18">
      <c r="B36" s="56">
        <v>17</v>
      </c>
      <c r="C36" s="57"/>
      <c r="D36" s="144" t="str">
        <f t="shared" si="2"/>
        <v xml:space="preserve"> </v>
      </c>
      <c r="E36" s="144"/>
      <c r="F36" s="43"/>
      <c r="G36" s="57"/>
      <c r="H36" s="57"/>
      <c r="I36" s="57"/>
      <c r="J36" s="64"/>
      <c r="K36" s="57"/>
      <c r="L36" s="59"/>
      <c r="M36" s="59">
        <f t="shared" si="0"/>
        <v>0</v>
      </c>
    </row>
    <row r="37" spans="1:18">
      <c r="B37" s="152" t="s">
        <v>10</v>
      </c>
      <c r="C37" s="153"/>
      <c r="D37" s="153"/>
      <c r="E37" s="153"/>
      <c r="F37" s="153"/>
      <c r="G37" s="153"/>
      <c r="H37" s="153"/>
      <c r="I37" s="153"/>
      <c r="J37" s="153"/>
      <c r="K37" s="153"/>
      <c r="L37" s="154"/>
      <c r="M37" s="60">
        <f>SUM(M20:M36)</f>
        <v>7150000</v>
      </c>
    </row>
    <row r="38" spans="1:18">
      <c r="B38" s="55"/>
      <c r="G38" s="50"/>
      <c r="H38" s="50"/>
      <c r="I38" s="50"/>
      <c r="J38" s="50"/>
    </row>
    <row r="39" spans="1:18">
      <c r="G39" s="50"/>
      <c r="H39" s="50"/>
      <c r="I39" s="50"/>
      <c r="J39" s="50"/>
    </row>
    <row r="40" spans="1:18" ht="26" customHeight="1">
      <c r="B40" s="146" t="s">
        <v>3</v>
      </c>
      <c r="C40" s="146"/>
      <c r="D40" s="146" t="s">
        <v>4</v>
      </c>
      <c r="E40" s="146"/>
      <c r="F40" s="150" t="s">
        <v>53</v>
      </c>
      <c r="G40" s="150"/>
      <c r="H40" s="148"/>
      <c r="I40" s="149"/>
      <c r="J40" s="139"/>
      <c r="K40" s="139"/>
    </row>
    <row r="41" spans="1:18" s="11" customFormat="1" ht="30" customHeight="1">
      <c r="B41" s="146"/>
      <c r="C41" s="146"/>
      <c r="D41" s="146"/>
      <c r="E41" s="146"/>
      <c r="F41" s="67" t="s">
        <v>33</v>
      </c>
      <c r="G41" s="67" t="s">
        <v>36</v>
      </c>
      <c r="H41" s="110"/>
      <c r="I41" s="111"/>
      <c r="J41" s="139"/>
      <c r="K41" s="139"/>
    </row>
    <row r="42" spans="1:18" s="21" customFormat="1" ht="44" customHeight="1">
      <c r="B42" s="145">
        <v>521219</v>
      </c>
      <c r="C42" s="145"/>
      <c r="D42" s="90" t="str">
        <f>RAB!E66</f>
        <v>Belanja Barang Non Operasional Lainnya</v>
      </c>
      <c r="E42" s="91"/>
      <c r="F42" s="69">
        <f ca="1">SUMIF(D$20:M$36, B42,M$20:M$36)</f>
        <v>1275000</v>
      </c>
      <c r="G42" s="24">
        <f ca="1">F42/$F$45</f>
        <v>0.17832167832167833</v>
      </c>
      <c r="H42" s="108"/>
      <c r="I42" s="109"/>
      <c r="J42" s="140"/>
      <c r="K42" s="141"/>
    </row>
    <row r="43" spans="1:18" s="21" customFormat="1" ht="44" customHeight="1">
      <c r="B43" s="147">
        <v>522151</v>
      </c>
      <c r="C43" s="147"/>
      <c r="D43" s="92" t="str">
        <f>RAB!E67</f>
        <v>Belanja Bahan</v>
      </c>
      <c r="E43" s="93"/>
      <c r="F43" s="68">
        <f ca="1">SUMIF(D$20:M$36, B43,M$20:M$36)</f>
        <v>4150000</v>
      </c>
      <c r="G43" s="20">
        <f ca="1">F43/$F$45</f>
        <v>0.58041958041958042</v>
      </c>
      <c r="H43" s="108"/>
      <c r="I43" s="109"/>
      <c r="J43" s="142"/>
      <c r="K43" s="142"/>
      <c r="R43" s="53" t="s">
        <v>52</v>
      </c>
    </row>
    <row r="44" spans="1:18" s="21" customFormat="1" ht="44" customHeight="1">
      <c r="B44" s="145">
        <v>524119</v>
      </c>
      <c r="C44" s="145"/>
      <c r="D44" s="90" t="str">
        <f>RAB!E68</f>
        <v>Belanja Perjalanan Lainnya</v>
      </c>
      <c r="E44" s="91"/>
      <c r="F44" s="69">
        <f ca="1">SUMIF(D$20:M$36, B44,M$20:M$36)</f>
        <v>1725000</v>
      </c>
      <c r="G44" s="24">
        <f ca="1">F44/$F$45</f>
        <v>0.24125874125874125</v>
      </c>
      <c r="H44" s="108"/>
      <c r="I44" s="109"/>
      <c r="J44" s="140"/>
      <c r="K44" s="141"/>
      <c r="R44" s="53" t="s">
        <v>37</v>
      </c>
    </row>
    <row r="45" spans="1:18" s="21" customFormat="1" ht="40" customHeight="1">
      <c r="B45" s="128" t="s">
        <v>10</v>
      </c>
      <c r="C45" s="129"/>
      <c r="D45" s="129"/>
      <c r="E45" s="130"/>
      <c r="F45" s="70">
        <f ca="1">SUM(F42:F44)</f>
        <v>7150000</v>
      </c>
      <c r="G45" s="66">
        <f ca="1">SUM(G42:G44)</f>
        <v>1</v>
      </c>
      <c r="H45" s="112"/>
      <c r="I45" s="113"/>
      <c r="J45" s="143"/>
      <c r="K45" s="143"/>
    </row>
    <row r="46" spans="1:18" s="21" customFormat="1" ht="19" customHeight="1">
      <c r="B46" s="36"/>
      <c r="C46" s="37"/>
      <c r="D46" s="38"/>
      <c r="E46" s="39"/>
      <c r="F46" s="40"/>
      <c r="G46" s="25"/>
      <c r="H46" s="25"/>
      <c r="I46" s="25"/>
    </row>
    <row r="47" spans="1:18" s="6" customFormat="1">
      <c r="A47" s="78"/>
      <c r="B47" s="82" t="s">
        <v>61</v>
      </c>
      <c r="C47" s="79"/>
      <c r="D47" s="79"/>
      <c r="E47" s="79"/>
      <c r="F47" s="16"/>
      <c r="G47" s="16"/>
      <c r="H47" s="16"/>
      <c r="I47" s="16"/>
      <c r="J47" s="17"/>
    </row>
    <row r="48" spans="1:18">
      <c r="B48" s="26"/>
      <c r="C48" s="26"/>
      <c r="D48" s="26"/>
      <c r="E48" s="26"/>
      <c r="F48" s="26"/>
      <c r="G48" s="26"/>
      <c r="H48" s="26"/>
      <c r="I48" s="26"/>
    </row>
    <row r="49" spans="1:14">
      <c r="B49" s="13" t="s">
        <v>24</v>
      </c>
      <c r="F49" s="13" t="s">
        <v>41</v>
      </c>
    </row>
    <row r="50" spans="1:14">
      <c r="B50" s="13" t="s">
        <v>51</v>
      </c>
      <c r="F50" s="13" t="s">
        <v>25</v>
      </c>
    </row>
    <row r="56" spans="1:14">
      <c r="B56" s="13" t="s">
        <v>74</v>
      </c>
      <c r="F56" s="13" t="s">
        <v>26</v>
      </c>
    </row>
    <row r="57" spans="1:14">
      <c r="B57" s="13" t="s">
        <v>65</v>
      </c>
      <c r="F57" s="13" t="s">
        <v>65</v>
      </c>
    </row>
    <row r="60" spans="1:14">
      <c r="B60" s="31" t="s">
        <v>11</v>
      </c>
    </row>
    <row r="61" spans="1:14" s="46" customFormat="1">
      <c r="A61" s="62">
        <v>1</v>
      </c>
      <c r="B61" s="63" t="s">
        <v>50</v>
      </c>
      <c r="C61" s="47"/>
      <c r="D61" s="47"/>
      <c r="E61" s="47"/>
      <c r="F61" s="47"/>
      <c r="G61" s="47"/>
      <c r="H61" s="47"/>
      <c r="I61" s="48"/>
    </row>
    <row r="62" spans="1:14" s="5" customFormat="1">
      <c r="A62" s="103">
        <v>2</v>
      </c>
      <c r="B62" s="12" t="s">
        <v>14</v>
      </c>
      <c r="C62" s="13"/>
      <c r="D62" s="13"/>
      <c r="E62" s="9"/>
      <c r="F62" s="9"/>
      <c r="G62" s="10"/>
    </row>
    <row r="63" spans="1:14" s="5" customFormat="1" ht="28" customHeight="1">
      <c r="A63" s="61"/>
      <c r="B63" s="98" t="s">
        <v>2</v>
      </c>
      <c r="C63" s="131" t="s">
        <v>3</v>
      </c>
      <c r="D63" s="131"/>
      <c r="E63" s="151" t="s">
        <v>4</v>
      </c>
      <c r="F63" s="151"/>
      <c r="G63" s="151" t="s">
        <v>11</v>
      </c>
      <c r="H63" s="151"/>
      <c r="I63" s="99" t="s">
        <v>14</v>
      </c>
    </row>
    <row r="64" spans="1:14" s="7" customFormat="1" ht="47" customHeight="1">
      <c r="B64" s="105">
        <v>1</v>
      </c>
      <c r="C64" s="120">
        <f>RAB!C66</f>
        <v>521219</v>
      </c>
      <c r="D64" s="121"/>
      <c r="E64" s="155" t="str">
        <f>RAB!E66</f>
        <v>Belanja Barang Non Operasional Lainnya</v>
      </c>
      <c r="F64" s="155"/>
      <c r="G64" s="155" t="str">
        <f>RAB!F66</f>
        <v>Penginapan/hotel_x000D_(termasuk biaya publikasi, seminar)</v>
      </c>
      <c r="H64" s="155"/>
      <c r="I64" s="100" t="str">
        <f>RAB!H66</f>
        <v>Maksimal 25%</v>
      </c>
      <c r="J64" s="5"/>
      <c r="N64" s="94"/>
    </row>
    <row r="65" spans="1:14" s="7" customFormat="1" ht="47" customHeight="1">
      <c r="B65" s="106">
        <v>2</v>
      </c>
      <c r="C65" s="157">
        <f>RAB!C67</f>
        <v>522151</v>
      </c>
      <c r="D65" s="158"/>
      <c r="E65" s="156" t="str">
        <f>RAB!E67</f>
        <v>Belanja Bahan</v>
      </c>
      <c r="F65" s="156"/>
      <c r="G65" s="156" t="str">
        <f>RAB!F67</f>
        <v>ATK, bahan habis pakai, surat menyurat, photo copy, penggandaan, dokumentasi, dan pelaporan</v>
      </c>
      <c r="H65" s="156"/>
      <c r="I65" s="104" t="str">
        <f>RAB!H67</f>
        <v>35-55%</v>
      </c>
      <c r="J65" s="5"/>
      <c r="N65" s="94"/>
    </row>
    <row r="66" spans="1:14" s="7" customFormat="1" ht="47" customHeight="1">
      <c r="B66" s="105">
        <v>3</v>
      </c>
      <c r="C66" s="120">
        <f>RAB!C68</f>
        <v>524119</v>
      </c>
      <c r="D66" s="121"/>
      <c r="E66" s="155" t="str">
        <f>RAB!E68</f>
        <v>Belanja Perjalanan Lainnya</v>
      </c>
      <c r="F66" s="155"/>
      <c r="G66" s="155" t="str">
        <f>RAB!F68</f>
        <v>Perjalanan/transportasi</v>
      </c>
      <c r="H66" s="155"/>
      <c r="I66" s="100" t="str">
        <f>RAB!H68</f>
        <v>25-35%</v>
      </c>
      <c r="J66" s="5"/>
      <c r="N66" s="94"/>
    </row>
    <row r="67" spans="1:14" s="7" customFormat="1">
      <c r="B67" s="159"/>
      <c r="C67" s="160"/>
      <c r="D67" s="160"/>
      <c r="E67" s="161"/>
      <c r="F67" s="161"/>
      <c r="G67" s="161"/>
      <c r="H67" s="161"/>
      <c r="I67" s="162"/>
      <c r="J67" s="5"/>
      <c r="N67" s="94"/>
    </row>
    <row r="68" spans="1:14" s="7" customFormat="1">
      <c r="A68" s="163">
        <v>3</v>
      </c>
      <c r="B68" s="164" t="s">
        <v>78</v>
      </c>
      <c r="C68" s="164"/>
      <c r="D68" s="164"/>
      <c r="E68" s="164"/>
      <c r="F68" s="164"/>
      <c r="G68" s="164"/>
      <c r="H68" s="164"/>
      <c r="I68" s="165"/>
      <c r="J68" s="166"/>
      <c r="K68" s="167"/>
      <c r="L68" s="168"/>
      <c r="N68" s="94"/>
    </row>
    <row r="69" spans="1:14" s="7" customFormat="1">
      <c r="A69" s="168"/>
      <c r="B69" s="169" t="s">
        <v>75</v>
      </c>
      <c r="C69" s="169"/>
      <c r="D69" s="169"/>
      <c r="E69" s="169"/>
      <c r="F69" s="169"/>
      <c r="G69" s="169"/>
      <c r="H69" s="169"/>
      <c r="I69" s="165"/>
      <c r="J69" s="166"/>
      <c r="K69" s="167"/>
      <c r="L69" s="168"/>
      <c r="N69" s="94"/>
    </row>
    <row r="70" spans="1:14" s="7" customFormat="1">
      <c r="A70" s="168"/>
      <c r="B70" s="169" t="s">
        <v>76</v>
      </c>
      <c r="C70" s="169"/>
      <c r="D70" s="169"/>
      <c r="E70" s="169"/>
      <c r="F70" s="169"/>
      <c r="G70" s="169"/>
      <c r="H70" s="169"/>
      <c r="I70" s="165"/>
      <c r="J70" s="166"/>
      <c r="K70" s="167"/>
      <c r="L70" s="168"/>
      <c r="N70" s="94"/>
    </row>
    <row r="71" spans="1:14" s="7" customFormat="1">
      <c r="A71" s="168"/>
      <c r="B71" s="169" t="s">
        <v>77</v>
      </c>
      <c r="C71" s="169"/>
      <c r="D71" s="169"/>
      <c r="E71" s="169"/>
      <c r="F71" s="169"/>
      <c r="G71" s="169"/>
      <c r="H71" s="169"/>
      <c r="I71" s="165"/>
      <c r="J71" s="166"/>
      <c r="K71" s="167"/>
      <c r="L71" s="168"/>
      <c r="N71" s="94"/>
    </row>
    <row r="72" spans="1:14">
      <c r="A72" s="170">
        <v>4</v>
      </c>
      <c r="B72" s="171" t="s">
        <v>70</v>
      </c>
      <c r="C72" s="172"/>
      <c r="D72" s="172"/>
      <c r="E72" s="172"/>
      <c r="F72" s="172"/>
      <c r="G72" s="172"/>
      <c r="H72" s="173"/>
      <c r="I72" s="174"/>
      <c r="J72" s="174"/>
      <c r="K72" s="174"/>
      <c r="L72" s="175"/>
    </row>
    <row r="73" spans="1:14">
      <c r="A73" s="170">
        <v>5</v>
      </c>
      <c r="B73" s="169" t="s">
        <v>71</v>
      </c>
      <c r="C73" s="174"/>
      <c r="D73" s="174"/>
      <c r="E73" s="174"/>
      <c r="F73" s="174"/>
      <c r="G73" s="174"/>
      <c r="H73" s="174"/>
      <c r="I73" s="174"/>
      <c r="J73" s="174"/>
      <c r="K73" s="174"/>
      <c r="L73" s="175"/>
    </row>
    <row r="74" spans="1:14">
      <c r="A74" s="170">
        <v>6</v>
      </c>
      <c r="B74" s="169" t="s">
        <v>72</v>
      </c>
      <c r="C74" s="174"/>
      <c r="D74" s="174"/>
      <c r="E74" s="174"/>
      <c r="F74" s="174"/>
      <c r="G74" s="174"/>
      <c r="H74" s="174"/>
      <c r="I74" s="174"/>
      <c r="J74" s="174"/>
      <c r="K74" s="174"/>
      <c r="L74" s="175"/>
    </row>
    <row r="75" spans="1:14">
      <c r="A75" s="175"/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5"/>
    </row>
    <row r="76" spans="1:14">
      <c r="A76" s="175"/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5"/>
    </row>
  </sheetData>
  <autoFilter ref="B19:M19">
    <filterColumn colId="2" showButton="0"/>
  </autoFilter>
  <mergeCells count="45">
    <mergeCell ref="B68:H68"/>
    <mergeCell ref="G63:H63"/>
    <mergeCell ref="G64:H64"/>
    <mergeCell ref="G65:H65"/>
    <mergeCell ref="G66:H66"/>
    <mergeCell ref="C66:D66"/>
    <mergeCell ref="E63:F63"/>
    <mergeCell ref="E64:F64"/>
    <mergeCell ref="E65:F65"/>
    <mergeCell ref="E66:F66"/>
    <mergeCell ref="C63:D63"/>
    <mergeCell ref="C64:D64"/>
    <mergeCell ref="C65:D65"/>
    <mergeCell ref="H40:I40"/>
    <mergeCell ref="F40:G40"/>
    <mergeCell ref="D19:E19"/>
    <mergeCell ref="B37:L37"/>
    <mergeCell ref="D36:E36"/>
    <mergeCell ref="D25:E25"/>
    <mergeCell ref="D26:E26"/>
    <mergeCell ref="D27:E27"/>
    <mergeCell ref="D28:E28"/>
    <mergeCell ref="D29:E29"/>
    <mergeCell ref="D30:E30"/>
    <mergeCell ref="D31:E31"/>
    <mergeCell ref="D32:E32"/>
    <mergeCell ref="D21:E21"/>
    <mergeCell ref="D22:E22"/>
    <mergeCell ref="D20:E20"/>
    <mergeCell ref="D23:E23"/>
    <mergeCell ref="D24:E24"/>
    <mergeCell ref="B45:E45"/>
    <mergeCell ref="B44:C44"/>
    <mergeCell ref="B40:C41"/>
    <mergeCell ref="D40:E41"/>
    <mergeCell ref="B42:C42"/>
    <mergeCell ref="B43:C43"/>
    <mergeCell ref="D33:E33"/>
    <mergeCell ref="D34:E34"/>
    <mergeCell ref="D35:E35"/>
    <mergeCell ref="J40:K41"/>
    <mergeCell ref="J42:K42"/>
    <mergeCell ref="J43:K43"/>
    <mergeCell ref="J44:K44"/>
    <mergeCell ref="J45:K45"/>
  </mergeCells>
  <phoneticPr fontId="4" type="noConversion"/>
  <dataValidations count="2">
    <dataValidation type="list" allowBlank="1" showInputMessage="1" showErrorMessage="1" sqref="F20:F28">
      <formula1>$D$42:$D$44</formula1>
    </dataValidation>
    <dataValidation type="list" allowBlank="1" showInputMessage="1" showErrorMessage="1" sqref="F29:F36">
      <formula1>#REF!</formula1>
    </dataValidation>
  </dataValidations>
  <pageMargins left="0.75000000000000011" right="0.75000000000000011" top="1" bottom="1" header="0.5" footer="0.5"/>
  <pageSetup paperSize="9" scale="54" orientation="landscape" horizontalDpi="4294967292" verticalDpi="4294967292"/>
  <headerFooter>
    <oddHeader>&amp;L&amp;"Calibri,Regular"&amp;K000000&amp;G&amp;R&amp;"Calibri,Regular"&amp;K000000_x000D_&amp;"Cambria,Regular"&amp;10UC/RPC/DTF/013 Rev 1.0_x000D_February 05, 2015</oddHeader>
    <oddFooter>&amp;R&amp;"Calibri,Regular"&amp;K000000&amp;P of &amp;N</oddFooter>
  </headerFooter>
  <drawing r:id="rId1"/>
  <legacyDrawing r:id="rId2"/>
  <legacyDrawingHF r:id="rId3"/>
  <extLst>
    <ext xmlns:mx="http://schemas.microsoft.com/office/mac/excel/2008/main" uri="{64002731-A6B0-56B0-2670-7721B7C09600}">
      <mx:PLV Mode="0" OnePage="0" WScale="6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RAB</vt:lpstr>
      <vt:lpstr>Laporan Penggunaan Anggaran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 Rosita</dc:creator>
  <cp:lastModifiedBy>Lenny Rosita</cp:lastModifiedBy>
  <cp:lastPrinted>2015-07-07T06:40:31Z</cp:lastPrinted>
  <dcterms:created xsi:type="dcterms:W3CDTF">2014-08-25T02:14:32Z</dcterms:created>
  <dcterms:modified xsi:type="dcterms:W3CDTF">2015-07-07T06:41:13Z</dcterms:modified>
</cp:coreProperties>
</file>